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/>
  <xr:revisionPtr revIDLastSave="419" documentId="8_{1CBFDEA1-B5FC-42DC-8F45-CA230E9021EE}" xr6:coauthVersionLast="47" xr6:coauthVersionMax="47" xr10:uidLastSave="{8C06983D-368C-4F03-8834-8F039E95BB80}"/>
  <workbookProtection workbookAlgorithmName="SHA-512" workbookHashValue="oaEPEQHgBs5DUzk3HRWErDzQ8LOmJrMOrkY1ClxLRawfYeY+R2HC4vWI8DTLiH6YyzusW2fb3PNXrIHhm4lMhA==" workbookSaltValue="3ujTyEnphhC/SRdKatUe2g==" workbookSpinCount="100000" lockStructure="1"/>
  <bookViews>
    <workbookView minimized="1" xWindow="35895" yWindow="5085" windowWidth="17280" windowHeight="8880" xr2:uid="{00000000-000D-0000-FFFF-FFFF00000000}"/>
  </bookViews>
  <sheets>
    <sheet name="様式" sheetId="2" r:id="rId1"/>
    <sheet name="記載例" sheetId="1" r:id="rId2"/>
  </sheets>
  <definedNames>
    <definedName name="_xlnm.Print_Area" localSheetId="1">記載例!$A$1:$F$40</definedName>
    <definedName name="_xlnm.Print_Area" localSheetId="0">様式!$A$1:$F$45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5" i="2" l="1"/>
  <c r="D45" i="2"/>
  <c r="E13" i="1"/>
  <c r="E33" i="1"/>
  <c r="E35" i="1"/>
  <c r="E34" i="1"/>
  <c r="E32" i="1"/>
  <c r="E31" i="1"/>
  <c r="E30" i="1"/>
  <c r="E29" i="1"/>
  <c r="E28" i="1"/>
  <c r="E25" i="1"/>
  <c r="E23" i="1"/>
  <c r="E22" i="1"/>
  <c r="E21" i="1"/>
  <c r="E20" i="2"/>
  <c r="D29" i="2"/>
  <c r="D41" i="2"/>
  <c r="E30" i="2"/>
  <c r="E39" i="2" l="1"/>
  <c r="E38" i="2" l="1"/>
  <c r="E28" i="2"/>
  <c r="E37" i="2"/>
  <c r="E36" i="2"/>
  <c r="E35" i="2"/>
  <c r="E34" i="2"/>
  <c r="E33" i="2"/>
  <c r="E32" i="2"/>
  <c r="E31" i="2"/>
  <c r="E41" i="2" s="1"/>
  <c r="E27" i="2"/>
  <c r="E26" i="2"/>
  <c r="E25" i="2"/>
  <c r="E24" i="2"/>
  <c r="E23" i="2"/>
  <c r="E22" i="2"/>
  <c r="E21" i="2"/>
  <c r="D37" i="1"/>
  <c r="E37" i="1"/>
  <c r="E26" i="1"/>
  <c r="E27" i="1" s="1"/>
  <c r="E29" i="2" l="1"/>
  <c r="D42" i="2"/>
  <c r="E38" i="1"/>
  <c r="D27" i="1"/>
  <c r="D38" i="1" s="1"/>
  <c r="D40" i="1" s="1"/>
  <c r="E42" i="2" l="1"/>
  <c r="F42" i="2"/>
  <c r="F45" i="2"/>
  <c r="E40" i="1"/>
  <c r="E9" i="1" s="1"/>
  <c r="E9" i="2" l="1"/>
  <c r="E13" i="2" s="1"/>
  <c r="F13" i="2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F2" authorId="0" shapeId="0" xr:uid="{38A48D37-135B-40BF-BB45-1563663FE718}">
      <text>
        <r>
          <rPr>
            <b/>
            <sz val="9"/>
            <color indexed="81"/>
            <rFont val="MS P ゴシック"/>
            <family val="3"/>
            <charset val="128"/>
          </rPr>
          <t>事業者名を入力してください。</t>
        </r>
      </text>
    </comment>
    <comment ref="C3" authorId="0" shapeId="0" xr:uid="{ADC18836-D965-43AB-82FC-0F30AD5D5CEB}">
      <text>
        <r>
          <rPr>
            <b/>
            <sz val="9"/>
            <color indexed="81"/>
            <rFont val="MS P ゴシック"/>
            <family val="3"/>
            <charset val="128"/>
          </rPr>
          <t>事業名を入力してください。</t>
        </r>
      </text>
    </comment>
    <comment ref="F4" authorId="0" shapeId="0" xr:uid="{70ECB132-40F9-4697-803E-97BC95E2AA31}">
      <text>
        <r>
          <rPr>
            <b/>
            <sz val="9"/>
            <color indexed="81"/>
            <rFont val="MS P ゴシック"/>
            <family val="3"/>
            <charset val="128"/>
          </rPr>
          <t>助成率を選択してください。</t>
        </r>
      </text>
    </comment>
  </commentList>
</comments>
</file>

<file path=xl/sharedStrings.xml><?xml version="1.0" encoding="utf-8"?>
<sst xmlns="http://schemas.openxmlformats.org/spreadsheetml/2006/main" count="128" uniqueCount="86">
  <si>
    <t>経費区分</t>
  </si>
  <si>
    <t>助成対象経費</t>
  </si>
  <si>
    <t>積算根拠</t>
  </si>
  <si>
    <t>（消費税抜）</t>
  </si>
  <si>
    <t>小計</t>
  </si>
  <si>
    <t>販路開拓事業</t>
  </si>
  <si>
    <t>（単位：円）</t>
    <rPh sb="1" eb="3">
      <t>タンイ</t>
    </rPh>
    <rPh sb="4" eb="5">
      <t>エン</t>
    </rPh>
    <phoneticPr fontId="2"/>
  </si>
  <si>
    <t>商品開発事業</t>
    <rPh sb="0" eb="2">
      <t>ショウヒン</t>
    </rPh>
    <rPh sb="2" eb="4">
      <t>カイハツ</t>
    </rPh>
    <rPh sb="4" eb="6">
      <t>ジギョウ</t>
    </rPh>
    <phoneticPr fontId="2"/>
  </si>
  <si>
    <t>（別紙３）</t>
    <rPh sb="1" eb="3">
      <t>ベッシ</t>
    </rPh>
    <phoneticPr fontId="2"/>
  </si>
  <si>
    <t>（１１　助成金交付決定の手続き）</t>
    <rPh sb="4" eb="6">
      <t>ジョセイ</t>
    </rPh>
    <rPh sb="6" eb="7">
      <t>キン</t>
    </rPh>
    <rPh sb="7" eb="9">
      <t>コウフ</t>
    </rPh>
    <rPh sb="9" eb="11">
      <t>ケッテイ</t>
    </rPh>
    <rPh sb="12" eb="14">
      <t>テツヅ</t>
    </rPh>
    <phoneticPr fontId="2"/>
  </si>
  <si>
    <t>助成率：</t>
    <rPh sb="0" eb="2">
      <t>ジョセイ</t>
    </rPh>
    <rPh sb="2" eb="3">
      <t>リツ</t>
    </rPh>
    <phoneticPr fontId="2"/>
  </si>
  <si>
    <t>小規模事業者（２/３以内）</t>
  </si>
  <si>
    <t>経費費目</t>
    <rPh sb="0" eb="2">
      <t>ケイヒ</t>
    </rPh>
    <phoneticPr fontId="2"/>
  </si>
  <si>
    <t>事業費</t>
    <rPh sb="0" eb="2">
      <t>ジギョウ</t>
    </rPh>
    <rPh sb="2" eb="3">
      <t>ヒ</t>
    </rPh>
    <phoneticPr fontId="2"/>
  </si>
  <si>
    <t>助成希望額</t>
    <rPh sb="0" eb="2">
      <t>ジョセイ</t>
    </rPh>
    <rPh sb="2" eb="4">
      <t>キボウ</t>
    </rPh>
    <rPh sb="4" eb="5">
      <t>ガク</t>
    </rPh>
    <phoneticPr fontId="2"/>
  </si>
  <si>
    <t>従業員旅費</t>
    <rPh sb="0" eb="3">
      <t>ジュウギョウイン</t>
    </rPh>
    <rPh sb="3" eb="5">
      <t>リョヒ</t>
    </rPh>
    <phoneticPr fontId="2"/>
  </si>
  <si>
    <t>サンプル作成費</t>
    <rPh sb="4" eb="6">
      <t>サクセイ</t>
    </rPh>
    <rPh sb="6" eb="7">
      <t>ヒ</t>
    </rPh>
    <phoneticPr fontId="2"/>
  </si>
  <si>
    <t>外注加工費</t>
    <rPh sb="0" eb="2">
      <t>ガイチュウ</t>
    </rPh>
    <rPh sb="2" eb="5">
      <t>カコウヒ</t>
    </rPh>
    <phoneticPr fontId="2"/>
  </si>
  <si>
    <t>試作用機械器具購入費</t>
    <rPh sb="0" eb="2">
      <t>シサク</t>
    </rPh>
    <rPh sb="2" eb="3">
      <t>ヨウ</t>
    </rPh>
    <rPh sb="3" eb="10">
      <t>キカイキグコウニュウヒ</t>
    </rPh>
    <phoneticPr fontId="2"/>
  </si>
  <si>
    <t>委託費</t>
    <rPh sb="0" eb="2">
      <t>イタク</t>
    </rPh>
    <rPh sb="2" eb="3">
      <t>ヒ</t>
    </rPh>
    <phoneticPr fontId="2"/>
  </si>
  <si>
    <t>会場借料</t>
    <rPh sb="0" eb="2">
      <t>カイジョウ</t>
    </rPh>
    <rPh sb="2" eb="4">
      <t>シャクリョウ</t>
    </rPh>
    <phoneticPr fontId="2"/>
  </si>
  <si>
    <t>会場整備費</t>
    <rPh sb="0" eb="2">
      <t>カイジョウ</t>
    </rPh>
    <rPh sb="2" eb="4">
      <t>セイビ</t>
    </rPh>
    <rPh sb="4" eb="5">
      <t>ヒ</t>
    </rPh>
    <phoneticPr fontId="2"/>
  </si>
  <si>
    <t>印刷製本費</t>
    <rPh sb="0" eb="2">
      <t>インサツ</t>
    </rPh>
    <rPh sb="2" eb="4">
      <t>セイホン</t>
    </rPh>
    <rPh sb="4" eb="5">
      <t>ヒ</t>
    </rPh>
    <phoneticPr fontId="2"/>
  </si>
  <si>
    <t>ホームページ製作</t>
    <rPh sb="6" eb="8">
      <t>セイサク</t>
    </rPh>
    <phoneticPr fontId="2"/>
  </si>
  <si>
    <t>助成対象外経費</t>
    <rPh sb="0" eb="2">
      <t>ジョセイ</t>
    </rPh>
    <rPh sb="2" eb="4">
      <t>タイショウ</t>
    </rPh>
    <rPh sb="4" eb="5">
      <t>ガイ</t>
    </rPh>
    <rPh sb="5" eb="7">
      <t>ケイヒ</t>
    </rPh>
    <phoneticPr fontId="2"/>
  </si>
  <si>
    <t>―</t>
    <phoneticPr fontId="2"/>
  </si>
  <si>
    <t>(上限100万円)</t>
    <phoneticPr fontId="2"/>
  </si>
  <si>
    <t>合　計</t>
    <phoneticPr fontId="2"/>
  </si>
  <si>
    <t>総合計</t>
    <rPh sb="0" eb="2">
      <t>ソウゴウ</t>
    </rPh>
    <phoneticPr fontId="2"/>
  </si>
  <si>
    <t>(千円未満切り捨て）</t>
    <rPh sb="1" eb="3">
      <t>センエン</t>
    </rPh>
    <rPh sb="3" eb="5">
      <t>ミマン</t>
    </rPh>
    <rPh sb="5" eb="6">
      <t>キ</t>
    </rPh>
    <rPh sb="7" eb="8">
      <t>ス</t>
    </rPh>
    <phoneticPr fontId="2"/>
  </si>
  <si>
    <t>真空パック機</t>
    <phoneticPr fontId="2"/>
  </si>
  <si>
    <t>展示会フードショー</t>
    <phoneticPr fontId="2"/>
  </si>
  <si>
    <t>≪支　出≫</t>
    <rPh sb="1" eb="2">
      <t>シ</t>
    </rPh>
    <rPh sb="3" eb="4">
      <t>デ</t>
    </rPh>
    <phoneticPr fontId="2"/>
  </si>
  <si>
    <t>≪収　入≫</t>
    <rPh sb="1" eb="2">
      <t>オサム</t>
    </rPh>
    <rPh sb="3" eb="4">
      <t>ハイ</t>
    </rPh>
    <phoneticPr fontId="2"/>
  </si>
  <si>
    <t>区　　　分</t>
    <rPh sb="0" eb="1">
      <t>ク</t>
    </rPh>
    <rPh sb="4" eb="5">
      <t>ブン</t>
    </rPh>
    <phoneticPr fontId="2"/>
  </si>
  <si>
    <t>金　　　額</t>
    <rPh sb="0" eb="1">
      <t>キン</t>
    </rPh>
    <rPh sb="4" eb="5">
      <t>ガク</t>
    </rPh>
    <phoneticPr fontId="2"/>
  </si>
  <si>
    <t>説　　　明</t>
    <rPh sb="0" eb="1">
      <t>セツ</t>
    </rPh>
    <rPh sb="4" eb="5">
      <t>アキラ</t>
    </rPh>
    <phoneticPr fontId="2"/>
  </si>
  <si>
    <t>事業助成金</t>
    <rPh sb="0" eb="2">
      <t>ジギョウ</t>
    </rPh>
    <rPh sb="2" eb="4">
      <t>ジョセイ</t>
    </rPh>
    <rPh sb="4" eb="5">
      <t>キン</t>
    </rPh>
    <phoneticPr fontId="2"/>
  </si>
  <si>
    <t>自己資金</t>
    <rPh sb="0" eb="2">
      <t>ジコ</t>
    </rPh>
    <rPh sb="2" eb="4">
      <t>シキン</t>
    </rPh>
    <phoneticPr fontId="2"/>
  </si>
  <si>
    <t>借入金</t>
    <rPh sb="0" eb="3">
      <t>カリイレキン</t>
    </rPh>
    <phoneticPr fontId="2"/>
  </si>
  <si>
    <t>その他</t>
    <rPh sb="2" eb="3">
      <t>タ</t>
    </rPh>
    <phoneticPr fontId="2"/>
  </si>
  <si>
    <t>合計</t>
    <rPh sb="0" eb="2">
      <t>ゴウケイ</t>
    </rPh>
    <phoneticPr fontId="2"/>
  </si>
  <si>
    <t>事業名：○○を活用した○○の新商品開発および販路開拓</t>
    <rPh sb="0" eb="2">
      <t>ジギョウ</t>
    </rPh>
    <rPh sb="2" eb="3">
      <t>メイ</t>
    </rPh>
    <rPh sb="7" eb="9">
      <t>カツヨウ</t>
    </rPh>
    <rPh sb="14" eb="17">
      <t>シンショウヒン</t>
    </rPh>
    <rPh sb="17" eb="19">
      <t>カイハツ</t>
    </rPh>
    <rPh sb="22" eb="24">
      <t>ハンロ</t>
    </rPh>
    <rPh sb="24" eb="26">
      <t>カイタク</t>
    </rPh>
    <phoneticPr fontId="2"/>
  </si>
  <si>
    <t>事業者名：株式会社○○</t>
    <rPh sb="0" eb="3">
      <t>ジギョウシャ</t>
    </rPh>
    <rPh sb="3" eb="4">
      <t>メイ</t>
    </rPh>
    <rPh sb="5" eb="9">
      <t>カブシキガイシャ</t>
    </rPh>
    <phoneticPr fontId="2"/>
  </si>
  <si>
    <t>経費項目</t>
  </si>
  <si>
    <t>新商品開発事業</t>
  </si>
  <si>
    <t>従業員旅費</t>
  </si>
  <si>
    <t>資材購入費</t>
  </si>
  <si>
    <t>外注加工費</t>
  </si>
  <si>
    <t>試作用機械器具等購入費</t>
  </si>
  <si>
    <t>機械改造費</t>
  </si>
  <si>
    <t>借損料</t>
  </si>
  <si>
    <t>会場借料</t>
  </si>
  <si>
    <t>会場整備費</t>
  </si>
  <si>
    <t>サンプル作成費</t>
  </si>
  <si>
    <t>委託費（ただし</t>
  </si>
  <si>
    <t>その事業の全てを委託するものを除く。）</t>
  </si>
  <si>
    <t>産業財産権等取得費</t>
  </si>
  <si>
    <t>印刷製本費</t>
  </si>
  <si>
    <t>販路開拓用機械器具等購入費（ただし</t>
  </si>
  <si>
    <t>取得価格が５０万円以上のものを除く。）</t>
  </si>
  <si>
    <t>広告宣伝費</t>
  </si>
  <si>
    <t>ホームページ作成費</t>
  </si>
  <si>
    <t>新商品</t>
    <rPh sb="0" eb="3">
      <t>シンショウヒン</t>
    </rPh>
    <phoneticPr fontId="2"/>
  </si>
  <si>
    <t>販路</t>
    <phoneticPr fontId="2"/>
  </si>
  <si>
    <t>列3</t>
  </si>
  <si>
    <t>列4</t>
  </si>
  <si>
    <t>列5</t>
  </si>
  <si>
    <t>列1</t>
    <phoneticPr fontId="2"/>
  </si>
  <si>
    <t>列2</t>
    <phoneticPr fontId="2"/>
  </si>
  <si>
    <t>中小企業者（小規模事業者を除く）（１/２以内）</t>
  </si>
  <si>
    <t>(上限200万円)</t>
    <phoneticPr fontId="2"/>
  </si>
  <si>
    <t>成分分析料</t>
    <rPh sb="4" eb="5">
      <t>リョウ</t>
    </rPh>
    <phoneticPr fontId="2"/>
  </si>
  <si>
    <t>従業員旅費、販路開拓用機械器具等購入費（ただし、取得価格が５０万円以上のものを除く。）、会場借料、会場整備費、サンプル作成費、借損料、委託費（ただし、その事業の全てを委託するものを除く。）、広告宣伝費、ホームページ作成費、印刷製本費</t>
    <phoneticPr fontId="2"/>
  </si>
  <si>
    <t>従業員旅費、資材購入費、外注加工費、試作用機械器具等購入費、機械改造費、借損料、会場借料、会場整備費、委託費（ただし、その事業の全てを委託するものを除く。）、産業財産権等取得費、印刷製本費</t>
    <phoneticPr fontId="2"/>
  </si>
  <si>
    <t>小計</t>
    <phoneticPr fontId="2"/>
  </si>
  <si>
    <t>チラシ印刷</t>
    <rPh sb="3" eb="5">
      <t>インサツ</t>
    </rPh>
    <phoneticPr fontId="2"/>
  </si>
  <si>
    <t>展示会パネル制作費</t>
    <phoneticPr fontId="2"/>
  </si>
  <si>
    <t>資材購入費</t>
    <rPh sb="0" eb="2">
      <t>シザイ</t>
    </rPh>
    <rPh sb="2" eb="4">
      <t>コウニュウ</t>
    </rPh>
    <rPh sb="4" eb="5">
      <t>ヒ</t>
    </rPh>
    <phoneticPr fontId="2"/>
  </si>
  <si>
    <t>委託費（専門家謝金、旅費）</t>
    <rPh sb="0" eb="3">
      <t>イタクヒ</t>
    </rPh>
    <rPh sb="4" eb="7">
      <t>センモンカ</t>
    </rPh>
    <rPh sb="7" eb="9">
      <t>シャキン</t>
    </rPh>
    <rPh sb="10" eb="12">
      <t>リョヒ</t>
    </rPh>
    <phoneticPr fontId="2"/>
  </si>
  <si>
    <t>5万×9回分：謝金分
5万×4回分：旅費</t>
    <rPh sb="4" eb="5">
      <t>カイ</t>
    </rPh>
    <rPh sb="5" eb="6">
      <t>ブン</t>
    </rPh>
    <rPh sb="7" eb="9">
      <t>シャキン</t>
    </rPh>
    <rPh sb="9" eb="10">
      <t>ブン</t>
    </rPh>
    <rPh sb="12" eb="13">
      <t>マン</t>
    </rPh>
    <rPh sb="15" eb="16">
      <t>カイ</t>
    </rPh>
    <rPh sb="16" eb="17">
      <t>ブン</t>
    </rPh>
    <phoneticPr fontId="2"/>
  </si>
  <si>
    <t>A〇㎏　B〇個</t>
    <rPh sb="6" eb="7">
      <t>コ</t>
    </rPh>
    <phoneticPr fontId="2"/>
  </si>
  <si>
    <t>C加工費</t>
    <rPh sb="1" eb="3">
      <t>カコウ</t>
    </rPh>
    <rPh sb="3" eb="4">
      <t>ヒ</t>
    </rPh>
    <phoneticPr fontId="2"/>
  </si>
  <si>
    <t>東京（JR往復）〇名分、宿泊費　〇名分</t>
    <rPh sb="0" eb="2">
      <t>トウキョウ</t>
    </rPh>
    <rPh sb="5" eb="7">
      <t>オウフク</t>
    </rPh>
    <rPh sb="9" eb="10">
      <t>メイ</t>
    </rPh>
    <rPh sb="10" eb="11">
      <t>ブン</t>
    </rPh>
    <rPh sb="12" eb="15">
      <t>シュクハクヒ</t>
    </rPh>
    <rPh sb="17" eb="18">
      <t>メイ</t>
    </rPh>
    <rPh sb="18" eb="19">
      <t>ブン</t>
    </rPh>
    <phoneticPr fontId="2"/>
  </si>
  <si>
    <t>パッケージ作成</t>
    <rPh sb="5" eb="7">
      <t>サクセイ</t>
    </rPh>
    <phoneticPr fontId="2"/>
  </si>
  <si>
    <t>展示会出展旅費</t>
    <rPh sb="0" eb="3">
      <t>テンジカイ</t>
    </rPh>
    <rPh sb="3" eb="5">
      <t>シュッテン</t>
    </rPh>
    <rPh sb="5" eb="7">
      <t>リョヒ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</si>
</sst>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20">
    <font>
      <sz val="11"/>
      <color theme="1"/>
      <name val="Yu Gothic"/>
      <family val="2"/>
      <scheme val="minor"/>
    </font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0"/>
      <color theme="1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sz val="8"/>
      <name val="ＭＳ ゴシック"/>
      <family val="3"/>
      <charset val="128"/>
    </font>
    <font>
      <sz val="6"/>
      <name val="ＭＳ ゴシック"/>
      <family val="3"/>
      <charset val="128"/>
    </font>
    <font>
      <sz val="12"/>
      <color theme="1"/>
      <name val="Yu Gothic"/>
      <family val="2"/>
      <scheme val="minor"/>
    </font>
    <font>
      <sz val="12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name val="ＭＳ Ｐゴシック"/>
      <family val="3"/>
      <charset val="128"/>
    </font>
    <font>
      <sz val="12"/>
      <name val="ＭＳ ゴシック"/>
      <family val="3"/>
      <charset val="128"/>
    </font>
    <font>
      <sz val="11"/>
      <color rgb="FFFF0000"/>
      <name val="ＭＳ ゴシック"/>
      <family val="3"/>
      <charset val="128"/>
    </font>
    <font>
      <sz val="10.5"/>
      <color theme="1"/>
      <name val="ＭＳ 明朝"/>
      <family val="1"/>
      <charset val="128"/>
    </font>
    <font>
      <b/>
      <sz val="11"/>
      <color theme="1"/>
      <name val="Yu Gothic"/>
      <family val="3"/>
      <charset val="128"/>
      <scheme val="minor"/>
    </font>
    <font>
      <b/>
      <sz val="12"/>
      <color theme="0"/>
      <name val="ＭＳ ゴシック"/>
      <family val="3"/>
      <charset val="128"/>
    </font>
    <font>
      <b/>
      <sz val="10"/>
      <color theme="0"/>
      <name val="ＭＳ ゴシック"/>
      <family val="3"/>
      <charset val="128"/>
    </font>
    <font>
      <b/>
      <sz val="8"/>
      <color theme="0"/>
      <name val="ＭＳ ゴシック"/>
      <family val="3"/>
      <charset val="128"/>
    </font>
    <font>
      <b/>
      <sz val="9"/>
      <color indexed="81"/>
      <name val="MS P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</fills>
  <borders count="6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theme="4" tint="0.39997558519241921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thin">
        <color theme="4" tint="0.39997558519241921"/>
      </top>
      <bottom/>
      <diagonal/>
    </border>
    <border>
      <left style="thin">
        <color indexed="64"/>
      </left>
      <right style="medium">
        <color indexed="64"/>
      </right>
      <top style="thin">
        <color theme="4" tint="0.39997558519241921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139">
    <xf numFmtId="0" fontId="0" fillId="0" borderId="0" xfId="0"/>
    <xf numFmtId="0" fontId="0" fillId="2" borderId="0" xfId="0" applyFill="1"/>
    <xf numFmtId="0" fontId="3" fillId="2" borderId="0" xfId="0" applyFont="1" applyFill="1" applyAlignment="1">
      <alignment horizontal="left" vertical="top" wrapText="1"/>
    </xf>
    <xf numFmtId="0" fontId="4" fillId="2" borderId="0" xfId="0" applyFont="1" applyFill="1" applyAlignment="1">
      <alignment horizontal="right" vertical="top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right"/>
    </xf>
    <xf numFmtId="0" fontId="3" fillId="2" borderId="21" xfId="0" applyFont="1" applyFill="1" applyBorder="1" applyAlignment="1">
      <alignment horizontal="center" vertical="center" wrapText="1"/>
    </xf>
    <xf numFmtId="0" fontId="4" fillId="2" borderId="30" xfId="0" applyFont="1" applyFill="1" applyBorder="1" applyAlignment="1">
      <alignment horizontal="center" vertical="center" wrapText="1"/>
    </xf>
    <xf numFmtId="0" fontId="7" fillId="2" borderId="0" xfId="0" applyFont="1" applyFill="1"/>
    <xf numFmtId="0" fontId="8" fillId="2" borderId="0" xfId="0" applyFont="1" applyFill="1" applyAlignment="1">
      <alignment horizontal="left" vertical="top" wrapText="1"/>
    </xf>
    <xf numFmtId="0" fontId="8" fillId="2" borderId="15" xfId="0" applyFont="1" applyFill="1" applyBorder="1" applyAlignment="1">
      <alignment horizontal="justify" vertical="center" wrapText="1"/>
    </xf>
    <xf numFmtId="0" fontId="8" fillId="2" borderId="26" xfId="0" applyFont="1" applyFill="1" applyBorder="1" applyAlignment="1">
      <alignment horizontal="center" vertical="center" wrapText="1"/>
    </xf>
    <xf numFmtId="0" fontId="8" fillId="2" borderId="28" xfId="0" applyFont="1" applyFill="1" applyBorder="1" applyAlignment="1">
      <alignment horizontal="justify" vertical="center" wrapText="1"/>
    </xf>
    <xf numFmtId="0" fontId="8" fillId="2" borderId="29" xfId="0" applyFont="1" applyFill="1" applyBorder="1" applyAlignment="1">
      <alignment horizontal="justify" vertical="center" wrapText="1"/>
    </xf>
    <xf numFmtId="0" fontId="5" fillId="2" borderId="16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justify" vertical="center" wrapText="1"/>
    </xf>
    <xf numFmtId="38" fontId="9" fillId="2" borderId="2" xfId="1" applyFont="1" applyFill="1" applyBorder="1" applyAlignment="1">
      <alignment horizontal="right" vertical="center" wrapText="1"/>
    </xf>
    <xf numFmtId="0" fontId="9" fillId="2" borderId="3" xfId="0" applyFont="1" applyFill="1" applyBorder="1" applyAlignment="1">
      <alignment horizontal="justify" vertical="center" wrapText="1"/>
    </xf>
    <xf numFmtId="0" fontId="8" fillId="2" borderId="9" xfId="0" applyFont="1" applyFill="1" applyBorder="1" applyAlignment="1">
      <alignment horizontal="justify" vertical="center" wrapText="1"/>
    </xf>
    <xf numFmtId="38" fontId="9" fillId="2" borderId="1" xfId="1" applyFont="1" applyFill="1" applyBorder="1" applyAlignment="1">
      <alignment horizontal="right" vertical="center" wrapText="1"/>
    </xf>
    <xf numFmtId="0" fontId="9" fillId="2" borderId="5" xfId="0" applyFont="1" applyFill="1" applyBorder="1" applyAlignment="1">
      <alignment horizontal="justify" vertical="center" wrapText="1"/>
    </xf>
    <xf numFmtId="0" fontId="8" fillId="2" borderId="4" xfId="0" applyFont="1" applyFill="1" applyBorder="1" applyAlignment="1">
      <alignment horizontal="justify" vertical="center" wrapText="1"/>
    </xf>
    <xf numFmtId="0" fontId="8" fillId="2" borderId="14" xfId="0" applyFont="1" applyFill="1" applyBorder="1" applyAlignment="1">
      <alignment horizontal="justify" vertical="center" wrapText="1"/>
    </xf>
    <xf numFmtId="38" fontId="9" fillId="2" borderId="17" xfId="1" applyFont="1" applyFill="1" applyBorder="1" applyAlignment="1">
      <alignment horizontal="right" vertical="center" wrapText="1"/>
    </xf>
    <xf numFmtId="0" fontId="9" fillId="2" borderId="18" xfId="0" applyFont="1" applyFill="1" applyBorder="1" applyAlignment="1">
      <alignment horizontal="justify" vertical="center" wrapText="1"/>
    </xf>
    <xf numFmtId="38" fontId="9" fillId="2" borderId="16" xfId="1" applyFont="1" applyFill="1" applyBorder="1" applyAlignment="1">
      <alignment horizontal="right" vertical="center" wrapText="1"/>
    </xf>
    <xf numFmtId="0" fontId="9" fillId="2" borderId="19" xfId="0" applyFont="1" applyFill="1" applyBorder="1" applyAlignment="1">
      <alignment horizontal="justify" vertical="center" wrapText="1"/>
    </xf>
    <xf numFmtId="38" fontId="4" fillId="2" borderId="20" xfId="1" applyFont="1" applyFill="1" applyBorder="1" applyAlignment="1">
      <alignment vertical="center" wrapText="1"/>
    </xf>
    <xf numFmtId="38" fontId="6" fillId="2" borderId="20" xfId="1" applyFont="1" applyFill="1" applyBorder="1" applyAlignment="1">
      <alignment horizontal="center" vertical="center" wrapText="1"/>
    </xf>
    <xf numFmtId="0" fontId="6" fillId="2" borderId="25" xfId="0" applyFont="1" applyFill="1" applyBorder="1" applyAlignment="1">
      <alignment horizontal="left" wrapText="1"/>
    </xf>
    <xf numFmtId="0" fontId="4" fillId="2" borderId="19" xfId="0" applyFont="1" applyFill="1" applyBorder="1" applyAlignment="1">
      <alignment horizontal="justify" vertical="center" wrapText="1"/>
    </xf>
    <xf numFmtId="0" fontId="4" fillId="2" borderId="25" xfId="0" applyFont="1" applyFill="1" applyBorder="1" applyAlignment="1">
      <alignment horizontal="justify" vertical="center" wrapText="1"/>
    </xf>
    <xf numFmtId="0" fontId="6" fillId="2" borderId="7" xfId="0" applyFont="1" applyFill="1" applyBorder="1" applyAlignment="1">
      <alignment horizontal="left" wrapText="1"/>
    </xf>
    <xf numFmtId="0" fontId="11" fillId="2" borderId="21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38" fontId="9" fillId="2" borderId="22" xfId="1" applyFont="1" applyFill="1" applyBorder="1" applyAlignment="1">
      <alignment horizontal="right" vertical="center" wrapText="1"/>
    </xf>
    <xf numFmtId="38" fontId="9" fillId="2" borderId="35" xfId="1" applyFont="1" applyFill="1" applyBorder="1" applyAlignment="1">
      <alignment horizontal="right" vertical="center" wrapText="1"/>
    </xf>
    <xf numFmtId="0" fontId="4" fillId="2" borderId="36" xfId="0" applyFont="1" applyFill="1" applyBorder="1" applyAlignment="1">
      <alignment horizontal="justify" vertical="center" wrapText="1"/>
    </xf>
    <xf numFmtId="0" fontId="4" fillId="2" borderId="5" xfId="0" applyFont="1" applyFill="1" applyBorder="1" applyAlignment="1">
      <alignment horizontal="right" vertical="top" wrapText="1"/>
    </xf>
    <xf numFmtId="0" fontId="4" fillId="2" borderId="7" xfId="0" applyFont="1" applyFill="1" applyBorder="1" applyAlignment="1">
      <alignment horizontal="right" vertical="top" wrapText="1"/>
    </xf>
    <xf numFmtId="176" fontId="9" fillId="2" borderId="1" xfId="0" applyNumberFormat="1" applyFont="1" applyFill="1" applyBorder="1" applyAlignment="1">
      <alignment horizontal="right" vertical="top" wrapText="1"/>
    </xf>
    <xf numFmtId="176" fontId="9" fillId="2" borderId="6" xfId="0" applyNumberFormat="1" applyFont="1" applyFill="1" applyBorder="1" applyAlignment="1">
      <alignment horizontal="right" vertical="top" wrapText="1"/>
    </xf>
    <xf numFmtId="0" fontId="8" fillId="2" borderId="0" xfId="0" applyFont="1" applyFill="1" applyAlignment="1">
      <alignment horizontal="left" vertical="top"/>
    </xf>
    <xf numFmtId="0" fontId="8" fillId="2" borderId="2" xfId="0" applyFont="1" applyFill="1" applyBorder="1" applyAlignment="1">
      <alignment horizontal="center" vertical="center" wrapText="1"/>
    </xf>
    <xf numFmtId="0" fontId="14" fillId="0" borderId="41" xfId="0" applyFont="1" applyBorder="1" applyAlignment="1">
      <alignment horizontal="center" vertical="center" wrapText="1"/>
    </xf>
    <xf numFmtId="0" fontId="15" fillId="2" borderId="0" xfId="0" applyFont="1" applyFill="1"/>
    <xf numFmtId="0" fontId="3" fillId="2" borderId="43" xfId="0" applyFont="1" applyFill="1" applyBorder="1" applyAlignment="1">
      <alignment horizontal="center" vertical="center" wrapText="1"/>
    </xf>
    <xf numFmtId="0" fontId="8" fillId="2" borderId="46" xfId="0" applyFont="1" applyFill="1" applyBorder="1" applyAlignment="1">
      <alignment horizontal="center" vertical="center" wrapText="1"/>
    </xf>
    <xf numFmtId="0" fontId="8" fillId="2" borderId="43" xfId="0" applyFont="1" applyFill="1" applyBorder="1" applyAlignment="1">
      <alignment horizontal="justify" vertical="center" wrapText="1"/>
    </xf>
    <xf numFmtId="38" fontId="9" fillId="2" borderId="44" xfId="1" applyFont="1" applyFill="1" applyBorder="1" applyAlignment="1">
      <alignment horizontal="right" vertical="center" wrapText="1"/>
    </xf>
    <xf numFmtId="0" fontId="9" fillId="2" borderId="45" xfId="0" applyFont="1" applyFill="1" applyBorder="1" applyAlignment="1">
      <alignment horizontal="justify" vertical="center" wrapText="1"/>
    </xf>
    <xf numFmtId="38" fontId="9" fillId="2" borderId="47" xfId="1" applyFont="1" applyFill="1" applyBorder="1" applyAlignment="1">
      <alignment horizontal="right" vertical="center" wrapText="1"/>
    </xf>
    <xf numFmtId="0" fontId="9" fillId="2" borderId="48" xfId="0" applyFont="1" applyFill="1" applyBorder="1" applyAlignment="1">
      <alignment horizontal="justify" vertical="center" wrapText="1"/>
    </xf>
    <xf numFmtId="0" fontId="8" fillId="2" borderId="50" xfId="0" applyFont="1" applyFill="1" applyBorder="1" applyAlignment="1">
      <alignment horizontal="justify" vertical="center" wrapText="1"/>
    </xf>
    <xf numFmtId="38" fontId="9" fillId="2" borderId="51" xfId="1" applyFont="1" applyFill="1" applyBorder="1" applyAlignment="1">
      <alignment horizontal="right" vertical="center" wrapText="1"/>
    </xf>
    <xf numFmtId="0" fontId="9" fillId="2" borderId="52" xfId="0" applyFont="1" applyFill="1" applyBorder="1" applyAlignment="1">
      <alignment horizontal="justify" vertical="center" wrapText="1"/>
    </xf>
    <xf numFmtId="38" fontId="13" fillId="2" borderId="47" xfId="1" applyFont="1" applyFill="1" applyBorder="1" applyAlignment="1">
      <alignment horizontal="right" vertical="center" wrapText="1"/>
    </xf>
    <xf numFmtId="0" fontId="13" fillId="2" borderId="48" xfId="0" applyFont="1" applyFill="1" applyBorder="1" applyAlignment="1">
      <alignment horizontal="justify" vertical="center" wrapText="1"/>
    </xf>
    <xf numFmtId="0" fontId="4" fillId="2" borderId="43" xfId="0" applyFont="1" applyFill="1" applyBorder="1" applyAlignment="1">
      <alignment horizontal="center" vertical="center" wrapText="1"/>
    </xf>
    <xf numFmtId="38" fontId="4" fillId="2" borderId="51" xfId="1" applyFont="1" applyFill="1" applyBorder="1" applyAlignment="1">
      <alignment vertical="center" wrapText="1"/>
    </xf>
    <xf numFmtId="38" fontId="6" fillId="2" borderId="51" xfId="1" applyFont="1" applyFill="1" applyBorder="1" applyAlignment="1">
      <alignment horizontal="center" vertical="center" wrapText="1"/>
    </xf>
    <xf numFmtId="0" fontId="6" fillId="2" borderId="52" xfId="0" applyFont="1" applyFill="1" applyBorder="1" applyAlignment="1">
      <alignment horizontal="left" wrapText="1"/>
    </xf>
    <xf numFmtId="0" fontId="8" fillId="2" borderId="53" xfId="0" applyFont="1" applyFill="1" applyBorder="1" applyAlignment="1">
      <alignment horizontal="justify" vertical="center" wrapText="1"/>
    </xf>
    <xf numFmtId="38" fontId="9" fillId="2" borderId="49" xfId="1" applyFont="1" applyFill="1" applyBorder="1" applyAlignment="1">
      <alignment horizontal="right" vertical="center" wrapText="1"/>
    </xf>
    <xf numFmtId="0" fontId="4" fillId="2" borderId="54" xfId="0" applyFont="1" applyFill="1" applyBorder="1" applyAlignment="1">
      <alignment horizontal="justify" vertical="center" wrapText="1"/>
    </xf>
    <xf numFmtId="0" fontId="4" fillId="2" borderId="45" xfId="0" applyFont="1" applyFill="1" applyBorder="1" applyAlignment="1">
      <alignment horizontal="justify" vertical="center" wrapText="1"/>
    </xf>
    <xf numFmtId="0" fontId="8" fillId="2" borderId="42" xfId="0" applyFont="1" applyFill="1" applyBorder="1" applyAlignment="1">
      <alignment horizontal="center" vertical="center" wrapText="1"/>
    </xf>
    <xf numFmtId="0" fontId="4" fillId="2" borderId="55" xfId="0" applyFont="1" applyFill="1" applyBorder="1" applyAlignment="1">
      <alignment horizontal="center" vertical="center" wrapText="1"/>
    </xf>
    <xf numFmtId="0" fontId="8" fillId="2" borderId="43" xfId="0" applyFont="1" applyFill="1" applyBorder="1" applyAlignment="1">
      <alignment horizontal="left" vertical="center" wrapText="1"/>
    </xf>
    <xf numFmtId="0" fontId="8" fillId="2" borderId="26" xfId="0" applyFont="1" applyFill="1" applyBorder="1" applyAlignment="1">
      <alignment horizontal="left" vertical="center" wrapText="1"/>
    </xf>
    <xf numFmtId="38" fontId="9" fillId="2" borderId="16" xfId="1" applyFont="1" applyFill="1" applyBorder="1" applyAlignment="1">
      <alignment vertical="center" wrapText="1"/>
    </xf>
    <xf numFmtId="38" fontId="10" fillId="2" borderId="16" xfId="1" applyFont="1" applyFill="1" applyBorder="1" applyAlignment="1">
      <alignment vertical="center" wrapText="1"/>
    </xf>
    <xf numFmtId="176" fontId="9" fillId="3" borderId="6" xfId="0" applyNumberFormat="1" applyFont="1" applyFill="1" applyBorder="1" applyAlignment="1">
      <alignment horizontal="right" vertical="top" wrapText="1"/>
    </xf>
    <xf numFmtId="38" fontId="9" fillId="3" borderId="6" xfId="1" applyFont="1" applyFill="1" applyBorder="1" applyAlignment="1">
      <alignment vertical="center" wrapText="1"/>
    </xf>
    <xf numFmtId="176" fontId="9" fillId="4" borderId="1" xfId="0" applyNumberFormat="1" applyFont="1" applyFill="1" applyBorder="1" applyAlignment="1">
      <alignment horizontal="right" vertical="top" wrapText="1"/>
    </xf>
    <xf numFmtId="38" fontId="10" fillId="4" borderId="6" xfId="1" applyFont="1" applyFill="1" applyBorder="1" applyAlignment="1">
      <alignment vertical="center" wrapText="1"/>
    </xf>
    <xf numFmtId="0" fontId="6" fillId="2" borderId="16" xfId="0" applyFont="1" applyFill="1" applyBorder="1" applyAlignment="1">
      <alignment horizontal="center" vertical="center" wrapText="1"/>
    </xf>
    <xf numFmtId="0" fontId="8" fillId="2" borderId="23" xfId="0" applyFont="1" applyFill="1" applyBorder="1" applyAlignment="1">
      <alignment horizontal="justify" vertical="center" wrapText="1"/>
    </xf>
    <xf numFmtId="0" fontId="8" fillId="2" borderId="56" xfId="0" applyFont="1" applyFill="1" applyBorder="1" applyAlignment="1">
      <alignment horizontal="justify" vertical="center" wrapText="1"/>
    </xf>
    <xf numFmtId="0" fontId="8" fillId="2" borderId="57" xfId="0" applyFont="1" applyFill="1" applyBorder="1" applyAlignment="1">
      <alignment horizontal="center" vertical="center" wrapText="1"/>
    </xf>
    <xf numFmtId="0" fontId="4" fillId="2" borderId="58" xfId="0" applyFont="1" applyFill="1" applyBorder="1" applyAlignment="1">
      <alignment horizontal="right" vertical="top" wrapText="1"/>
    </xf>
    <xf numFmtId="0" fontId="16" fillId="2" borderId="0" xfId="0" applyFont="1" applyFill="1" applyAlignment="1">
      <alignment horizontal="left" vertical="top"/>
    </xf>
    <xf numFmtId="0" fontId="16" fillId="2" borderId="0" xfId="0" applyFont="1" applyFill="1" applyAlignment="1">
      <alignment horizontal="left" vertical="top" wrapText="1"/>
    </xf>
    <xf numFmtId="0" fontId="17" fillId="2" borderId="0" xfId="0" applyFont="1" applyFill="1" applyAlignment="1">
      <alignment horizontal="left" vertical="top" wrapText="1"/>
    </xf>
    <xf numFmtId="0" fontId="18" fillId="2" borderId="0" xfId="0" applyFont="1" applyFill="1" applyAlignment="1">
      <alignment horizontal="right" vertical="top" wrapText="1"/>
    </xf>
    <xf numFmtId="0" fontId="8" fillId="2" borderId="59" xfId="0" applyFont="1" applyFill="1" applyBorder="1" applyAlignment="1">
      <alignment horizontal="left" vertical="top"/>
    </xf>
    <xf numFmtId="0" fontId="8" fillId="2" borderId="45" xfId="0" applyFont="1" applyFill="1" applyBorder="1" applyAlignment="1">
      <alignment horizontal="center" vertical="center" wrapText="1"/>
    </xf>
    <xf numFmtId="0" fontId="8" fillId="2" borderId="25" xfId="0" applyFont="1" applyFill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center" vertical="center" wrapText="1"/>
    </xf>
    <xf numFmtId="0" fontId="11" fillId="2" borderId="20" xfId="0" applyFont="1" applyFill="1" applyBorder="1" applyAlignment="1">
      <alignment horizontal="center" vertical="center" wrapText="1"/>
    </xf>
    <xf numFmtId="0" fontId="11" fillId="2" borderId="22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center" vertical="center" wrapText="1"/>
    </xf>
    <xf numFmtId="0" fontId="9" fillId="2" borderId="30" xfId="0" applyFont="1" applyFill="1" applyBorder="1" applyAlignment="1">
      <alignment horizontal="center" vertical="center" wrapText="1"/>
    </xf>
    <xf numFmtId="0" fontId="9" fillId="2" borderId="31" xfId="0" applyFont="1" applyFill="1" applyBorder="1" applyAlignment="1">
      <alignment horizontal="center" vertical="center" wrapText="1"/>
    </xf>
    <xf numFmtId="0" fontId="9" fillId="2" borderId="29" xfId="0" applyFont="1" applyFill="1" applyBorder="1" applyAlignment="1">
      <alignment horizontal="center" vertical="center" wrapText="1"/>
    </xf>
    <xf numFmtId="0" fontId="8" fillId="2" borderId="27" xfId="0" applyFont="1" applyFill="1" applyBorder="1" applyAlignment="1">
      <alignment horizontal="center" vertical="center" wrapText="1"/>
    </xf>
    <xf numFmtId="0" fontId="7" fillId="0" borderId="38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8" fillId="2" borderId="39" xfId="0" applyFont="1" applyFill="1" applyBorder="1" applyAlignment="1">
      <alignment horizontal="left" vertical="top" wrapText="1"/>
    </xf>
    <xf numFmtId="0" fontId="7" fillId="0" borderId="37" xfId="0" applyFont="1" applyBorder="1" applyAlignment="1">
      <alignment horizontal="left" vertical="top" wrapText="1"/>
    </xf>
    <xf numFmtId="0" fontId="7" fillId="0" borderId="9" xfId="0" applyFont="1" applyBorder="1" applyAlignment="1">
      <alignment horizontal="left" vertical="top" wrapText="1"/>
    </xf>
    <xf numFmtId="0" fontId="8" fillId="2" borderId="32" xfId="0" applyFont="1" applyFill="1" applyBorder="1" applyAlignment="1">
      <alignment horizontal="left" vertical="top" wrapText="1"/>
    </xf>
    <xf numFmtId="0" fontId="7" fillId="0" borderId="40" xfId="0" applyFont="1" applyBorder="1" applyAlignment="1">
      <alignment horizontal="left" vertical="top" wrapText="1"/>
    </xf>
    <xf numFmtId="0" fontId="7" fillId="0" borderId="10" xfId="0" applyFont="1" applyBorder="1" applyAlignment="1">
      <alignment horizontal="left" vertical="top" wrapText="1"/>
    </xf>
    <xf numFmtId="0" fontId="14" fillId="0" borderId="41" xfId="0" applyFont="1" applyBorder="1" applyAlignment="1">
      <alignment horizontal="center" vertical="center" wrapText="1"/>
    </xf>
    <xf numFmtId="0" fontId="14" fillId="0" borderId="41" xfId="0" applyFont="1" applyBorder="1" applyAlignment="1">
      <alignment horizontal="left" vertical="center" wrapText="1"/>
    </xf>
    <xf numFmtId="0" fontId="12" fillId="0" borderId="30" xfId="0" applyFont="1" applyBorder="1" applyAlignment="1">
      <alignment horizontal="center" vertical="center" textRotation="255"/>
    </xf>
    <xf numFmtId="0" fontId="12" fillId="0" borderId="31" xfId="0" applyFont="1" applyBorder="1" applyAlignment="1">
      <alignment horizontal="center" vertical="center" textRotation="255"/>
    </xf>
    <xf numFmtId="0" fontId="12" fillId="0" borderId="29" xfId="0" applyFont="1" applyBorder="1" applyAlignment="1">
      <alignment horizontal="center" vertical="center" textRotation="255"/>
    </xf>
    <xf numFmtId="0" fontId="8" fillId="2" borderId="30" xfId="0" applyFont="1" applyFill="1" applyBorder="1" applyAlignment="1">
      <alignment horizontal="center" vertical="center" textRotation="255"/>
    </xf>
    <xf numFmtId="0" fontId="8" fillId="2" borderId="31" xfId="0" applyFont="1" applyFill="1" applyBorder="1" applyAlignment="1">
      <alignment horizontal="center" vertical="center" textRotation="255"/>
    </xf>
    <xf numFmtId="0" fontId="8" fillId="2" borderId="29" xfId="0" applyFont="1" applyFill="1" applyBorder="1" applyAlignment="1">
      <alignment horizontal="center" vertical="center" textRotation="255"/>
    </xf>
    <xf numFmtId="0" fontId="8" fillId="2" borderId="33" xfId="0" applyFont="1" applyFill="1" applyBorder="1" applyAlignment="1">
      <alignment horizontal="left" vertical="center" wrapText="1"/>
    </xf>
    <xf numFmtId="0" fontId="8" fillId="2" borderId="34" xfId="0" applyFont="1" applyFill="1" applyBorder="1" applyAlignment="1">
      <alignment horizontal="left" vertical="center" wrapText="1"/>
    </xf>
    <xf numFmtId="0" fontId="8" fillId="2" borderId="42" xfId="0" applyFont="1" applyFill="1" applyBorder="1" applyAlignment="1">
      <alignment horizontal="left" vertical="center" wrapText="1"/>
    </xf>
    <xf numFmtId="0" fontId="0" fillId="0" borderId="15" xfId="0" applyBorder="1" applyAlignment="1">
      <alignment horizontal="left" vertical="center" wrapText="1"/>
    </xf>
    <xf numFmtId="0" fontId="8" fillId="2" borderId="32" xfId="0" applyFont="1" applyFill="1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12" fillId="2" borderId="12" xfId="0" applyFont="1" applyFill="1" applyBorder="1" applyAlignment="1">
      <alignment horizontal="justify" vertical="center" wrapText="1"/>
    </xf>
    <xf numFmtId="0" fontId="12" fillId="2" borderId="13" xfId="0" applyFont="1" applyFill="1" applyBorder="1" applyAlignment="1">
      <alignment horizontal="justify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8" fillId="2" borderId="23" xfId="0" applyFont="1" applyFill="1" applyBorder="1" applyAlignment="1">
      <alignment horizontal="justify" vertical="center" wrapText="1"/>
    </xf>
    <xf numFmtId="0" fontId="8" fillId="0" borderId="24" xfId="0" applyFont="1" applyBorder="1" applyAlignment="1">
      <alignment horizontal="justify" vertical="center" wrapText="1"/>
    </xf>
    <xf numFmtId="0" fontId="8" fillId="2" borderId="30" xfId="0" applyFont="1" applyFill="1" applyBorder="1" applyAlignment="1">
      <alignment horizontal="justify" vertical="center" wrapText="1"/>
    </xf>
    <xf numFmtId="0" fontId="8" fillId="0" borderId="31" xfId="0" applyFont="1" applyBorder="1" applyAlignment="1">
      <alignment horizontal="justify" vertical="center" wrapText="1"/>
    </xf>
    <xf numFmtId="0" fontId="8" fillId="0" borderId="29" xfId="0" applyFont="1" applyBorder="1" applyAlignment="1">
      <alignment horizontal="justify" vertical="center" wrapText="1"/>
    </xf>
    <xf numFmtId="0" fontId="8" fillId="2" borderId="33" xfId="0" applyFont="1" applyFill="1" applyBorder="1" applyAlignment="1">
      <alignment horizontal="justify" vertical="center" wrapText="1"/>
    </xf>
    <xf numFmtId="0" fontId="0" fillId="0" borderId="34" xfId="0" applyBorder="1" applyAlignment="1">
      <alignment horizontal="justify" vertical="center" wrapText="1"/>
    </xf>
  </cellXfs>
  <cellStyles count="2">
    <cellStyle name="桁区切り" xfId="1" builtinId="6"/>
    <cellStyle name="標準" xfId="0" builtinId="0"/>
  </cellStyles>
  <dxfs count="2"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495300</xdr:colOff>
      <xdr:row>12</xdr:row>
      <xdr:rowOff>47625</xdr:rowOff>
    </xdr:from>
    <xdr:to>
      <xdr:col>7</xdr:col>
      <xdr:colOff>123825</xdr:colOff>
      <xdr:row>14</xdr:row>
      <xdr:rowOff>161925</xdr:rowOff>
    </xdr:to>
    <xdr:sp macro="" textlink="">
      <xdr:nvSpPr>
        <xdr:cNvPr id="13" name="フローチャート: 処理 12">
          <a:extLst>
            <a:ext uri="{FF2B5EF4-FFF2-40B4-BE49-F238E27FC236}">
              <a16:creationId xmlns:a16="http://schemas.microsoft.com/office/drawing/2014/main" id="{2A3DA539-709A-46A3-0C06-6963A6316B86}"/>
            </a:ext>
          </a:extLst>
        </xdr:cNvPr>
        <xdr:cNvSpPr/>
      </xdr:nvSpPr>
      <xdr:spPr>
        <a:xfrm>
          <a:off x="7010400" y="2905125"/>
          <a:ext cx="1352550" cy="571500"/>
        </a:xfrm>
        <a:prstGeom prst="flowChartProcess">
          <a:avLst/>
        </a:prstGeom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一致しているか</a:t>
          </a:r>
          <a:endParaRPr kumimoji="1" lang="en-US" altLang="ja-JP" sz="1100"/>
        </a:p>
        <a:p>
          <a:pPr algn="l"/>
          <a:r>
            <a:rPr kumimoji="1" lang="ja-JP" altLang="en-US" sz="1100"/>
            <a:t>確認</a:t>
          </a:r>
        </a:p>
      </xdr:txBody>
    </xdr:sp>
    <xdr:clientData/>
  </xdr:twoCellAnchor>
  <xdr:twoCellAnchor>
    <xdr:from>
      <xdr:col>5</xdr:col>
      <xdr:colOff>57150</xdr:colOff>
      <xdr:row>7</xdr:row>
      <xdr:rowOff>249555</xdr:rowOff>
    </xdr:from>
    <xdr:to>
      <xdr:col>6</xdr:col>
      <xdr:colOff>895353</xdr:colOff>
      <xdr:row>11</xdr:row>
      <xdr:rowOff>228599</xdr:rowOff>
    </xdr:to>
    <xdr:sp macro="" textlink="">
      <xdr:nvSpPr>
        <xdr:cNvPr id="21" name="矢印: 上向き折線 20">
          <a:extLst>
            <a:ext uri="{FF2B5EF4-FFF2-40B4-BE49-F238E27FC236}">
              <a16:creationId xmlns:a16="http://schemas.microsoft.com/office/drawing/2014/main" id="{C6DF00B1-EA16-9ABB-E964-000CFC1362FD}"/>
            </a:ext>
          </a:extLst>
        </xdr:cNvPr>
        <xdr:cNvSpPr/>
      </xdr:nvSpPr>
      <xdr:spPr>
        <a:xfrm rot="5400000" flipH="1" flipV="1">
          <a:off x="5492117" y="939163"/>
          <a:ext cx="988694" cy="2847978"/>
        </a:xfrm>
        <a:prstGeom prst="bentUp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47625</xdr:colOff>
      <xdr:row>14</xdr:row>
      <xdr:rowOff>188596</xdr:rowOff>
    </xdr:from>
    <xdr:to>
      <xdr:col>6</xdr:col>
      <xdr:colOff>872493</xdr:colOff>
      <xdr:row>40</xdr:row>
      <xdr:rowOff>114300</xdr:rowOff>
    </xdr:to>
    <xdr:sp macro="" textlink="">
      <xdr:nvSpPr>
        <xdr:cNvPr id="22" name="矢印: 上向き折線 21">
          <a:extLst>
            <a:ext uri="{FF2B5EF4-FFF2-40B4-BE49-F238E27FC236}">
              <a16:creationId xmlns:a16="http://schemas.microsoft.com/office/drawing/2014/main" id="{1641DA8F-56CA-4F84-9B06-819E04CAA72F}"/>
            </a:ext>
          </a:extLst>
        </xdr:cNvPr>
        <xdr:cNvSpPr/>
      </xdr:nvSpPr>
      <xdr:spPr>
        <a:xfrm rot="16200000" flipH="1">
          <a:off x="2430782" y="5625464"/>
          <a:ext cx="7078979" cy="2834643"/>
        </a:xfrm>
        <a:prstGeom prst="bentUpArrow">
          <a:avLst>
            <a:gd name="adj1" fmla="val 7870"/>
            <a:gd name="adj2" fmla="val 6334"/>
            <a:gd name="adj3" fmla="val 18574"/>
          </a:avLst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666754</xdr:colOff>
      <xdr:row>14</xdr:row>
      <xdr:rowOff>190499</xdr:rowOff>
    </xdr:from>
    <xdr:to>
      <xdr:col>6</xdr:col>
      <xdr:colOff>1424945</xdr:colOff>
      <xdr:row>42</xdr:row>
      <xdr:rowOff>228599</xdr:rowOff>
    </xdr:to>
    <xdr:sp macro="" textlink="">
      <xdr:nvSpPr>
        <xdr:cNvPr id="23" name="矢印: 上向き折線 22">
          <a:extLst>
            <a:ext uri="{FF2B5EF4-FFF2-40B4-BE49-F238E27FC236}">
              <a16:creationId xmlns:a16="http://schemas.microsoft.com/office/drawing/2014/main" id="{74621BF5-ABDB-4548-BA36-0FB29F813CA9}"/>
            </a:ext>
          </a:extLst>
        </xdr:cNvPr>
        <xdr:cNvSpPr/>
      </xdr:nvSpPr>
      <xdr:spPr>
        <a:xfrm rot="16200000" flipH="1">
          <a:off x="1607824" y="4859654"/>
          <a:ext cx="7686675" cy="4977766"/>
        </a:xfrm>
        <a:prstGeom prst="bentUpArrow">
          <a:avLst>
            <a:gd name="adj1" fmla="val 5382"/>
            <a:gd name="adj2" fmla="val 6334"/>
            <a:gd name="adj3" fmla="val 8779"/>
          </a:avLst>
        </a:prstGeom>
        <a:solidFill>
          <a:schemeClr val="accent2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160020</xdr:colOff>
      <xdr:row>11</xdr:row>
      <xdr:rowOff>192405</xdr:rowOff>
    </xdr:from>
    <xdr:to>
      <xdr:col>6</xdr:col>
      <xdr:colOff>468630</xdr:colOff>
      <xdr:row>13</xdr:row>
      <xdr:rowOff>142875</xdr:rowOff>
    </xdr:to>
    <xdr:sp macro="" textlink="">
      <xdr:nvSpPr>
        <xdr:cNvPr id="24" name="矢印: 左 23">
          <a:extLst>
            <a:ext uri="{FF2B5EF4-FFF2-40B4-BE49-F238E27FC236}">
              <a16:creationId xmlns:a16="http://schemas.microsoft.com/office/drawing/2014/main" id="{88CCC678-1A29-D698-81B3-E50B0D93D4E7}"/>
            </a:ext>
          </a:extLst>
        </xdr:cNvPr>
        <xdr:cNvSpPr/>
      </xdr:nvSpPr>
      <xdr:spPr>
        <a:xfrm>
          <a:off x="4665345" y="2821305"/>
          <a:ext cx="2318385" cy="407670"/>
        </a:xfrm>
        <a:prstGeom prst="leftArrow">
          <a:avLst/>
        </a:prstGeom>
        <a:solidFill>
          <a:schemeClr val="accent2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297180</xdr:colOff>
      <xdr:row>32</xdr:row>
      <xdr:rowOff>121920</xdr:rowOff>
    </xdr:from>
    <xdr:to>
      <xdr:col>5</xdr:col>
      <xdr:colOff>1897380</xdr:colOff>
      <xdr:row>36</xdr:row>
      <xdr:rowOff>228600</xdr:rowOff>
    </xdr:to>
    <xdr:sp macro="" textlink="">
      <xdr:nvSpPr>
        <xdr:cNvPr id="25" name="吹き出し: 角を丸めた四角形 24">
          <a:extLst>
            <a:ext uri="{FF2B5EF4-FFF2-40B4-BE49-F238E27FC236}">
              <a16:creationId xmlns:a16="http://schemas.microsoft.com/office/drawing/2014/main" id="{60D75EB8-065B-00FF-CCD9-B263A7A7FDB3}"/>
            </a:ext>
          </a:extLst>
        </xdr:cNvPr>
        <xdr:cNvSpPr/>
      </xdr:nvSpPr>
      <xdr:spPr>
        <a:xfrm>
          <a:off x="4802505" y="8351520"/>
          <a:ext cx="1600200" cy="925830"/>
        </a:xfrm>
        <a:prstGeom prst="wedgeRoundRectCallout">
          <a:avLst>
            <a:gd name="adj1" fmla="val -60119"/>
            <a:gd name="adj2" fmla="val 41850"/>
            <a:gd name="adj3" fmla="val 16667"/>
          </a:avLst>
        </a:prstGeom>
        <a:ln w="28575"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販路開拓事業は上限１００万円まで</a:t>
          </a:r>
        </a:p>
      </xdr:txBody>
    </xdr:sp>
    <xdr:clientData/>
  </xdr:twoCellAnchor>
  <xdr:twoCellAnchor>
    <xdr:from>
      <xdr:col>5</xdr:col>
      <xdr:colOff>55245</xdr:colOff>
      <xdr:row>13</xdr:row>
      <xdr:rowOff>140971</xdr:rowOff>
    </xdr:from>
    <xdr:to>
      <xdr:col>5</xdr:col>
      <xdr:colOff>1655445</xdr:colOff>
      <xdr:row>16</xdr:row>
      <xdr:rowOff>104775</xdr:rowOff>
    </xdr:to>
    <xdr:sp macro="" textlink="">
      <xdr:nvSpPr>
        <xdr:cNvPr id="26" name="吹き出し: 角を丸めた四角形 25">
          <a:extLst>
            <a:ext uri="{FF2B5EF4-FFF2-40B4-BE49-F238E27FC236}">
              <a16:creationId xmlns:a16="http://schemas.microsoft.com/office/drawing/2014/main" id="{BFA33F09-C8D3-4EAB-9110-1A8727E10F62}"/>
            </a:ext>
          </a:extLst>
        </xdr:cNvPr>
        <xdr:cNvSpPr/>
      </xdr:nvSpPr>
      <xdr:spPr>
        <a:xfrm>
          <a:off x="4560570" y="3227071"/>
          <a:ext cx="1600200" cy="649604"/>
        </a:xfrm>
        <a:prstGeom prst="wedgeRoundRectCallout">
          <a:avLst>
            <a:gd name="adj1" fmla="val -60119"/>
            <a:gd name="adj2" fmla="val 41850"/>
            <a:gd name="adj3" fmla="val 16667"/>
          </a:avLst>
        </a:prstGeom>
        <a:ln w="28575"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助成希望額は千円未満切り捨て</a:t>
          </a:r>
        </a:p>
      </xdr:txBody>
    </xdr:sp>
    <xdr:clientData/>
  </xdr:twoCellAnchor>
  <xdr:twoCellAnchor>
    <xdr:from>
      <xdr:col>5</xdr:col>
      <xdr:colOff>243840</xdr:colOff>
      <xdr:row>39</xdr:row>
      <xdr:rowOff>173355</xdr:rowOff>
    </xdr:from>
    <xdr:to>
      <xdr:col>5</xdr:col>
      <xdr:colOff>1990725</xdr:colOff>
      <xdr:row>43</xdr:row>
      <xdr:rowOff>125730</xdr:rowOff>
    </xdr:to>
    <xdr:sp macro="" textlink="">
      <xdr:nvSpPr>
        <xdr:cNvPr id="2" name="吹き出し: 角を丸めた四角形 1">
          <a:extLst>
            <a:ext uri="{FF2B5EF4-FFF2-40B4-BE49-F238E27FC236}">
              <a16:creationId xmlns:a16="http://schemas.microsoft.com/office/drawing/2014/main" id="{5A5B9E78-D2E7-4E89-899F-4FF620522208}"/>
            </a:ext>
          </a:extLst>
        </xdr:cNvPr>
        <xdr:cNvSpPr/>
      </xdr:nvSpPr>
      <xdr:spPr>
        <a:xfrm>
          <a:off x="4749165" y="9574530"/>
          <a:ext cx="1746885" cy="933450"/>
        </a:xfrm>
        <a:prstGeom prst="wedgeRoundRectCallout">
          <a:avLst>
            <a:gd name="adj1" fmla="val -66078"/>
            <a:gd name="adj2" fmla="val -35152"/>
            <a:gd name="adj3" fmla="val 16667"/>
          </a:avLst>
        </a:prstGeom>
        <a:ln w="28575"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助成金額が</a:t>
          </a:r>
          <a:r>
            <a:rPr kumimoji="1" lang="en-US" altLang="ja-JP" sz="1100"/>
            <a:t>200</a:t>
          </a:r>
          <a:r>
            <a:rPr kumimoji="1" lang="ja-JP" altLang="en-US" sz="1100"/>
            <a:t>万円を超える場合には、金額を調整してください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0AFB9C-1324-4A9D-872A-B59ADE3E2AC8}">
  <dimension ref="B1:W65"/>
  <sheetViews>
    <sheetView tabSelected="1" view="pageBreakPreview" topLeftCell="A33" zoomScale="110" zoomScaleNormal="100" zoomScaleSheetLayoutView="110" workbookViewId="0">
      <selection activeCell="H48" sqref="H48"/>
    </sheetView>
  </sheetViews>
  <sheetFormatPr defaultColWidth="9" defaultRowHeight="19.8"/>
  <cols>
    <col min="1" max="1" width="1.59765625" style="1" customWidth="1"/>
    <col min="2" max="2" width="9" style="1"/>
    <col min="3" max="3" width="19.5" style="9" customWidth="1"/>
    <col min="4" max="5" width="14.5" style="1" customWidth="1"/>
    <col min="6" max="6" width="26.3984375" style="1" customWidth="1"/>
    <col min="7" max="7" width="22.59765625" style="1" customWidth="1"/>
    <col min="8" max="16384" width="9" style="1"/>
  </cols>
  <sheetData>
    <row r="1" spans="2:6">
      <c r="B1" s="1" t="s">
        <v>8</v>
      </c>
      <c r="F1" s="6" t="s">
        <v>9</v>
      </c>
    </row>
    <row r="2" spans="2:6">
      <c r="E2" s="1" t="s">
        <v>43</v>
      </c>
    </row>
    <row r="3" spans="2:6">
      <c r="B3" s="1" t="s">
        <v>42</v>
      </c>
    </row>
    <row r="4" spans="2:6">
      <c r="E4" s="6" t="s">
        <v>10</v>
      </c>
      <c r="F4" s="1" t="s">
        <v>70</v>
      </c>
    </row>
    <row r="6" spans="2:6" ht="12" customHeight="1">
      <c r="B6" s="2"/>
      <c r="C6" s="10"/>
      <c r="D6" s="2"/>
      <c r="E6" s="2"/>
      <c r="F6" s="3" t="s">
        <v>6</v>
      </c>
    </row>
    <row r="7" spans="2:6" ht="18" customHeight="1" thickBot="1">
      <c r="B7" s="43" t="s">
        <v>33</v>
      </c>
      <c r="C7" s="10"/>
      <c r="D7" s="2"/>
      <c r="E7" s="2"/>
      <c r="F7" s="3"/>
    </row>
    <row r="8" spans="2:6" ht="25.2" customHeight="1">
      <c r="B8" s="97" t="s">
        <v>34</v>
      </c>
      <c r="C8" s="98"/>
      <c r="D8" s="99"/>
      <c r="E8" s="44" t="s">
        <v>35</v>
      </c>
      <c r="F8" s="35" t="s">
        <v>36</v>
      </c>
    </row>
    <row r="9" spans="2:6" ht="18" customHeight="1">
      <c r="B9" s="100" t="s">
        <v>37</v>
      </c>
      <c r="C9" s="101"/>
      <c r="D9" s="102"/>
      <c r="E9" s="41">
        <f>+E45</f>
        <v>0</v>
      </c>
      <c r="F9" s="39"/>
    </row>
    <row r="10" spans="2:6" ht="18" customHeight="1">
      <c r="B10" s="100" t="s">
        <v>38</v>
      </c>
      <c r="C10" s="101"/>
      <c r="D10" s="102"/>
      <c r="E10" s="41"/>
      <c r="F10" s="39"/>
    </row>
    <row r="11" spans="2:6" ht="18" customHeight="1">
      <c r="B11" s="100" t="s">
        <v>39</v>
      </c>
      <c r="C11" s="101"/>
      <c r="D11" s="102"/>
      <c r="E11" s="41"/>
      <c r="F11" s="39"/>
    </row>
    <row r="12" spans="2:6" ht="18" customHeight="1">
      <c r="B12" s="100" t="s">
        <v>40</v>
      </c>
      <c r="C12" s="101"/>
      <c r="D12" s="102"/>
      <c r="E12" s="41"/>
      <c r="F12" s="39"/>
    </row>
    <row r="13" spans="2:6" ht="18" customHeight="1" thickBot="1">
      <c r="B13" s="103" t="s">
        <v>41</v>
      </c>
      <c r="C13" s="104"/>
      <c r="D13" s="105"/>
      <c r="E13" s="42">
        <f>SUM(E9:E12)</f>
        <v>0</v>
      </c>
      <c r="F13" s="40" t="str">
        <f>IF(E13=D45,"","≪支出≫の合計金額と一致していません")</f>
        <v/>
      </c>
    </row>
    <row r="14" spans="2:6" ht="18" customHeight="1">
      <c r="B14" s="2"/>
      <c r="C14" s="10"/>
      <c r="D14" s="2"/>
      <c r="E14" s="2"/>
      <c r="F14" s="3"/>
    </row>
    <row r="15" spans="2:6" ht="18" customHeight="1">
      <c r="B15" s="82" t="s">
        <v>68</v>
      </c>
      <c r="C15" s="83" t="s">
        <v>69</v>
      </c>
      <c r="D15" s="84" t="s">
        <v>65</v>
      </c>
      <c r="E15" s="84" t="s">
        <v>66</v>
      </c>
      <c r="F15" s="85" t="s">
        <v>67</v>
      </c>
    </row>
    <row r="16" spans="2:6" ht="18" customHeight="1" thickBot="1">
      <c r="B16" s="86" t="s">
        <v>32</v>
      </c>
      <c r="C16" s="10"/>
      <c r="D16" s="2"/>
      <c r="E16" s="2"/>
      <c r="F16" s="81"/>
    </row>
    <row r="17" spans="2:6" ht="24.9" customHeight="1">
      <c r="B17" s="94" t="s">
        <v>0</v>
      </c>
      <c r="C17" s="47" t="s">
        <v>1</v>
      </c>
      <c r="D17" s="92" t="s">
        <v>13</v>
      </c>
      <c r="E17" s="90" t="s">
        <v>14</v>
      </c>
      <c r="F17" s="87" t="s">
        <v>2</v>
      </c>
    </row>
    <row r="18" spans="2:6" ht="15" customHeight="1">
      <c r="B18" s="95"/>
      <c r="C18" s="48" t="s">
        <v>12</v>
      </c>
      <c r="D18" s="93"/>
      <c r="E18" s="91"/>
      <c r="F18" s="88"/>
    </row>
    <row r="19" spans="2:6" ht="11.4" customHeight="1" thickBot="1">
      <c r="B19" s="96"/>
      <c r="C19" s="67"/>
      <c r="D19" s="68" t="s">
        <v>3</v>
      </c>
      <c r="E19" s="15" t="s">
        <v>29</v>
      </c>
      <c r="F19" s="89"/>
    </row>
    <row r="20" spans="2:6" ht="18" customHeight="1">
      <c r="B20" s="108" t="s">
        <v>7</v>
      </c>
      <c r="C20" s="49"/>
      <c r="D20" s="50"/>
      <c r="E20" s="50">
        <f>IF($F$4="小規模事業者（２/３以内）",ROUNDDOWN(D20*2/3,-3),ROUNDDOWN(D20/2,-3))</f>
        <v>0</v>
      </c>
      <c r="F20" s="51"/>
    </row>
    <row r="21" spans="2:6" ht="18" customHeight="1">
      <c r="B21" s="109"/>
      <c r="C21" s="22"/>
      <c r="D21" s="52"/>
      <c r="E21" s="52">
        <f t="shared" ref="E21:E27" si="0">IF($F$4="小規模事業者（２/３以内）",ROUNDDOWN(D21*2/3,-3),ROUNDDOWN(D21/2,-3))</f>
        <v>0</v>
      </c>
      <c r="F21" s="53"/>
    </row>
    <row r="22" spans="2:6" ht="18">
      <c r="B22" s="109"/>
      <c r="C22" s="22"/>
      <c r="D22" s="52"/>
      <c r="E22" s="52">
        <f t="shared" si="0"/>
        <v>0</v>
      </c>
      <c r="F22" s="53"/>
    </row>
    <row r="23" spans="2:6" ht="18">
      <c r="B23" s="109"/>
      <c r="C23" s="22"/>
      <c r="D23" s="52"/>
      <c r="E23" s="52">
        <f t="shared" si="0"/>
        <v>0</v>
      </c>
      <c r="F23" s="53"/>
    </row>
    <row r="24" spans="2:6" ht="18">
      <c r="B24" s="109"/>
      <c r="C24" s="22"/>
      <c r="D24" s="52"/>
      <c r="E24" s="52">
        <f t="shared" si="0"/>
        <v>0</v>
      </c>
      <c r="F24" s="53"/>
    </row>
    <row r="25" spans="2:6" ht="18">
      <c r="B25" s="109"/>
      <c r="C25" s="22"/>
      <c r="D25" s="52"/>
      <c r="E25" s="52">
        <f t="shared" si="0"/>
        <v>0</v>
      </c>
      <c r="F25" s="53"/>
    </row>
    <row r="26" spans="2:6" ht="18">
      <c r="B26" s="109"/>
      <c r="C26" s="22"/>
      <c r="D26" s="52"/>
      <c r="E26" s="52">
        <f t="shared" si="0"/>
        <v>0</v>
      </c>
      <c r="F26" s="53"/>
    </row>
    <row r="27" spans="2:6" ht="18">
      <c r="B27" s="109"/>
      <c r="C27" s="22"/>
      <c r="D27" s="52"/>
      <c r="E27" s="52">
        <f t="shared" si="0"/>
        <v>0</v>
      </c>
      <c r="F27" s="53"/>
    </row>
    <row r="28" spans="2:6" ht="18.600000000000001" thickBot="1">
      <c r="B28" s="109"/>
      <c r="C28" s="78"/>
      <c r="D28" s="52"/>
      <c r="E28" s="52">
        <f>ROUNDDOWN(D28*2/3,-3)</f>
        <v>0</v>
      </c>
      <c r="F28" s="53"/>
    </row>
    <row r="29" spans="2:6" ht="19.2" thickTop="1" thickBot="1">
      <c r="B29" s="110"/>
      <c r="C29" s="54" t="s">
        <v>75</v>
      </c>
      <c r="D29" s="55">
        <f>SUM(D20:D28)</f>
        <v>0</v>
      </c>
      <c r="E29" s="55">
        <f>SUM(E20:E28)</f>
        <v>0</v>
      </c>
      <c r="F29" s="56"/>
    </row>
    <row r="30" spans="2:6" ht="18" customHeight="1">
      <c r="B30" s="111" t="s">
        <v>5</v>
      </c>
      <c r="C30" s="49"/>
      <c r="D30" s="50"/>
      <c r="E30" s="50">
        <f>IF($F$4="小規模事業者（２/３以内）",ROUNDDOWN(D30*2/3,-3),ROUNDDOWN(D30/2,-3))</f>
        <v>0</v>
      </c>
      <c r="F30" s="51"/>
    </row>
    <row r="31" spans="2:6" ht="18">
      <c r="B31" s="112"/>
      <c r="C31" s="22"/>
      <c r="D31" s="52"/>
      <c r="E31" s="52">
        <f t="shared" ref="E31:E37" si="1">IF($F$4="小規模事業者（２/３以内）",ROUNDDOWN(D31*2/3,-3),ROUNDDOWN(D31/2,-3))</f>
        <v>0</v>
      </c>
      <c r="F31" s="53"/>
    </row>
    <row r="32" spans="2:6" ht="18">
      <c r="B32" s="112"/>
      <c r="C32" s="22"/>
      <c r="D32" s="52"/>
      <c r="E32" s="52">
        <f t="shared" si="1"/>
        <v>0</v>
      </c>
      <c r="F32" s="53"/>
    </row>
    <row r="33" spans="2:23" ht="18">
      <c r="B33" s="112"/>
      <c r="C33" s="22"/>
      <c r="D33" s="52"/>
      <c r="E33" s="52">
        <f t="shared" si="1"/>
        <v>0</v>
      </c>
      <c r="F33" s="53"/>
    </row>
    <row r="34" spans="2:23" ht="18">
      <c r="B34" s="112"/>
      <c r="C34" s="22"/>
      <c r="D34" s="57"/>
      <c r="E34" s="52">
        <f t="shared" si="1"/>
        <v>0</v>
      </c>
      <c r="F34" s="58"/>
    </row>
    <row r="35" spans="2:23" ht="18">
      <c r="B35" s="112"/>
      <c r="C35" s="22"/>
      <c r="D35" s="57"/>
      <c r="E35" s="52">
        <f t="shared" si="1"/>
        <v>0</v>
      </c>
      <c r="F35" s="58"/>
    </row>
    <row r="36" spans="2:23" ht="18">
      <c r="B36" s="112"/>
      <c r="C36" s="22"/>
      <c r="D36" s="52"/>
      <c r="E36" s="52">
        <f t="shared" si="1"/>
        <v>0</v>
      </c>
      <c r="F36" s="53"/>
    </row>
    <row r="37" spans="2:23" ht="18">
      <c r="B37" s="112"/>
      <c r="C37" s="22"/>
      <c r="D37" s="52"/>
      <c r="E37" s="52">
        <f t="shared" si="1"/>
        <v>0</v>
      </c>
      <c r="F37" s="53"/>
    </row>
    <row r="38" spans="2:23" ht="18">
      <c r="B38" s="112"/>
      <c r="C38" s="22"/>
      <c r="D38" s="52"/>
      <c r="E38" s="52">
        <f>IF($F$4="小規模事業者（２/３以内）",ROUNDDOWN(D38*2/3,-3),ROUNDDOWN(D38/2,-3))</f>
        <v>0</v>
      </c>
      <c r="F38" s="53"/>
    </row>
    <row r="39" spans="2:23" ht="20.399999999999999" customHeight="1" thickBot="1">
      <c r="B39" s="113"/>
      <c r="C39" s="79"/>
      <c r="D39" s="52"/>
      <c r="E39" s="52">
        <f>IF($F$4="小規模事業者（２/３以内）",ROUNDDOWN(D39*2/3,-3),ROUNDDOWN(D39/2,-3))</f>
        <v>0</v>
      </c>
      <c r="F39" s="53"/>
    </row>
    <row r="40" spans="2:23" ht="11.4" customHeight="1" thickTop="1">
      <c r="B40" s="59"/>
      <c r="C40" s="80"/>
      <c r="D40" s="60"/>
      <c r="E40" s="61" t="s">
        <v>26</v>
      </c>
      <c r="F40" s="62"/>
    </row>
    <row r="41" spans="2:23" ht="28.8" customHeight="1" thickBot="1">
      <c r="B41" s="63"/>
      <c r="C41" s="63" t="s">
        <v>4</v>
      </c>
      <c r="D41" s="64">
        <f>SUM(D30:D39)</f>
        <v>0</v>
      </c>
      <c r="E41" s="64">
        <f>SUM(E30:E39)</f>
        <v>0</v>
      </c>
      <c r="F41" s="65"/>
    </row>
    <row r="42" spans="2:23" ht="21" customHeight="1" thickBot="1">
      <c r="B42" s="114" t="s">
        <v>27</v>
      </c>
      <c r="C42" s="115"/>
      <c r="D42" s="50">
        <f>+D29+D41</f>
        <v>0</v>
      </c>
      <c r="E42" s="50">
        <f>+E29+E41</f>
        <v>0</v>
      </c>
      <c r="F42" s="66" t="str">
        <f>IF(E42&gt;2000000,"上限200万円を超えてます","")</f>
        <v/>
      </c>
    </row>
    <row r="43" spans="2:23" ht="25.8" customHeight="1" thickBot="1">
      <c r="B43" s="114" t="s">
        <v>24</v>
      </c>
      <c r="C43" s="115"/>
      <c r="D43" s="50">
        <v>0</v>
      </c>
      <c r="E43" s="50" t="s">
        <v>25</v>
      </c>
      <c r="F43" s="66"/>
    </row>
    <row r="44" spans="2:23" ht="11.4" customHeight="1">
      <c r="B44" s="69"/>
      <c r="C44" s="70"/>
      <c r="D44" s="50"/>
      <c r="E44" s="29" t="s">
        <v>71</v>
      </c>
      <c r="F44" s="66"/>
    </row>
    <row r="45" spans="2:23" ht="18.600000000000001" thickBot="1">
      <c r="B45" s="116" t="s">
        <v>28</v>
      </c>
      <c r="C45" s="117"/>
      <c r="D45" s="71">
        <f>SUM(D42:D43)</f>
        <v>0</v>
      </c>
      <c r="E45" s="72">
        <f>SUM(E29,E41)</f>
        <v>0</v>
      </c>
      <c r="F45" s="31" t="str">
        <f>IF(E45&gt;2000000,"200万円以下になるように修正してください","")</f>
        <v/>
      </c>
    </row>
    <row r="46" spans="2:23">
      <c r="G46"/>
      <c r="H46"/>
      <c r="I46"/>
      <c r="J46"/>
      <c r="K46"/>
      <c r="L46"/>
      <c r="M46"/>
      <c r="N46"/>
      <c r="O46"/>
      <c r="P46"/>
      <c r="Q46"/>
      <c r="R46"/>
    </row>
    <row r="47" spans="2:23" ht="23.4" customHeight="1" thickBot="1">
      <c r="G47"/>
      <c r="H47"/>
      <c r="I47"/>
      <c r="J47"/>
      <c r="K47"/>
      <c r="L47"/>
      <c r="M47"/>
      <c r="N47"/>
      <c r="O47"/>
      <c r="P47"/>
      <c r="Q47"/>
      <c r="R47"/>
    </row>
    <row r="48" spans="2:23" ht="109.2" customHeight="1" thickBot="1">
      <c r="C48" s="45" t="s">
        <v>0</v>
      </c>
      <c r="D48" s="106" t="s">
        <v>44</v>
      </c>
      <c r="E48" s="106"/>
      <c r="F48" s="106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</row>
    <row r="49" spans="3:6" ht="85.2" customHeight="1" thickBot="1">
      <c r="C49" s="45" t="s">
        <v>45</v>
      </c>
      <c r="D49" s="107" t="s">
        <v>74</v>
      </c>
      <c r="E49" s="107"/>
      <c r="F49" s="107"/>
    </row>
    <row r="50" spans="3:6" ht="87" customHeight="1" thickBot="1">
      <c r="C50" s="45" t="s">
        <v>5</v>
      </c>
      <c r="D50" s="107" t="s">
        <v>73</v>
      </c>
      <c r="E50" s="107"/>
      <c r="F50" s="107"/>
    </row>
    <row r="53" spans="3:6">
      <c r="D53" s="46" t="s">
        <v>63</v>
      </c>
      <c r="E53" s="46" t="s">
        <v>64</v>
      </c>
    </row>
    <row r="54" spans="3:6">
      <c r="D54" s="1" t="s">
        <v>46</v>
      </c>
      <c r="E54" s="1" t="s">
        <v>46</v>
      </c>
    </row>
    <row r="55" spans="3:6">
      <c r="D55" s="1" t="s">
        <v>47</v>
      </c>
      <c r="E55" s="1" t="s">
        <v>59</v>
      </c>
    </row>
    <row r="56" spans="3:6">
      <c r="D56" s="1" t="s">
        <v>48</v>
      </c>
      <c r="E56" s="1" t="s">
        <v>60</v>
      </c>
    </row>
    <row r="57" spans="3:6">
      <c r="D57" s="1" t="s">
        <v>49</v>
      </c>
      <c r="E57" s="1" t="s">
        <v>52</v>
      </c>
    </row>
    <row r="58" spans="3:6">
      <c r="D58" s="1" t="s">
        <v>50</v>
      </c>
      <c r="E58" s="1" t="s">
        <v>53</v>
      </c>
    </row>
    <row r="59" spans="3:6">
      <c r="D59" s="1" t="s">
        <v>51</v>
      </c>
      <c r="E59" s="1" t="s">
        <v>54</v>
      </c>
    </row>
    <row r="60" spans="3:6">
      <c r="D60" s="1" t="s">
        <v>52</v>
      </c>
      <c r="E60" s="1" t="s">
        <v>51</v>
      </c>
    </row>
    <row r="61" spans="3:6">
      <c r="D61" s="1" t="s">
        <v>53</v>
      </c>
      <c r="E61" s="1" t="s">
        <v>55</v>
      </c>
    </row>
    <row r="62" spans="3:6">
      <c r="D62" s="1" t="s">
        <v>55</v>
      </c>
      <c r="E62" s="1" t="s">
        <v>56</v>
      </c>
    </row>
    <row r="63" spans="3:6">
      <c r="D63" s="1" t="s">
        <v>56</v>
      </c>
      <c r="E63" s="1" t="s">
        <v>61</v>
      </c>
    </row>
    <row r="64" spans="3:6">
      <c r="D64" s="1" t="s">
        <v>57</v>
      </c>
      <c r="E64" s="1" t="s">
        <v>62</v>
      </c>
    </row>
    <row r="65" spans="4:5">
      <c r="D65" s="1" t="s">
        <v>58</v>
      </c>
      <c r="E65" s="1" t="s">
        <v>58</v>
      </c>
    </row>
  </sheetData>
  <mergeCells count="18">
    <mergeCell ref="D48:F48"/>
    <mergeCell ref="D49:F49"/>
    <mergeCell ref="D50:F50"/>
    <mergeCell ref="B20:B29"/>
    <mergeCell ref="B30:B39"/>
    <mergeCell ref="B43:C43"/>
    <mergeCell ref="B42:C42"/>
    <mergeCell ref="B45:C45"/>
    <mergeCell ref="F17:F19"/>
    <mergeCell ref="E17:E18"/>
    <mergeCell ref="D17:D18"/>
    <mergeCell ref="B17:B19"/>
    <mergeCell ref="B8:D8"/>
    <mergeCell ref="B9:D9"/>
    <mergeCell ref="B10:D10"/>
    <mergeCell ref="B11:D11"/>
    <mergeCell ref="B12:D12"/>
    <mergeCell ref="B13:D13"/>
  </mergeCells>
  <phoneticPr fontId="2"/>
  <conditionalFormatting sqref="E42">
    <cfRule type="expression" dxfId="1" priority="2">
      <formula>$E$42&gt;=2000000</formula>
    </cfRule>
  </conditionalFormatting>
  <conditionalFormatting sqref="E45">
    <cfRule type="cellIs" dxfId="0" priority="1" operator="greaterThan">
      <formula>2000000</formula>
    </cfRule>
  </conditionalFormatting>
  <dataValidations count="3">
    <dataValidation type="list" allowBlank="1" showInputMessage="1" showErrorMessage="1" sqref="F4" xr:uid="{3920848D-185D-406B-A7AB-21322E4BDD5F}">
      <formula1>"小規模事業者（２/３以内）,中小企業者（小規模事業者を除く）（１/２以内）"</formula1>
    </dataValidation>
    <dataValidation type="list" allowBlank="1" showInputMessage="1" showErrorMessage="1" sqref="C20:C28" xr:uid="{B9306320-C024-4C8D-9FE7-31AC28231D0E}">
      <formula1>$D$54:$D$65</formula1>
    </dataValidation>
    <dataValidation type="list" allowBlank="1" showInputMessage="1" showErrorMessage="1" sqref="C30:C39" xr:uid="{609DA288-446E-42B4-A145-F31CAF26FD44}">
      <formula1>$E$54:$E$65</formula1>
    </dataValidation>
  </dataValidations>
  <pageMargins left="0.59055118110236227" right="0.59055118110236227" top="0.59055118110236227" bottom="0.59055118110236227" header="0.31496062992125984" footer="0.31496062992125984"/>
  <pageSetup paperSize="9" scale="85" fitToHeight="0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F40"/>
  <sheetViews>
    <sheetView view="pageBreakPreview" zoomScaleNormal="100" zoomScaleSheetLayoutView="100" workbookViewId="0">
      <selection activeCell="E23" sqref="E23"/>
    </sheetView>
  </sheetViews>
  <sheetFormatPr defaultColWidth="9" defaultRowHeight="19.8"/>
  <cols>
    <col min="1" max="1" width="1.59765625" style="1" customWidth="1"/>
    <col min="2" max="2" width="9" style="1"/>
    <col min="3" max="3" width="19.5" style="9" customWidth="1"/>
    <col min="4" max="5" width="14.5" style="1" customWidth="1"/>
    <col min="6" max="6" width="26.3984375" style="1" customWidth="1"/>
    <col min="7" max="7" width="22.59765625" style="1" customWidth="1"/>
    <col min="8" max="16384" width="9" style="1"/>
  </cols>
  <sheetData>
    <row r="1" spans="2:6">
      <c r="B1" s="1" t="s">
        <v>8</v>
      </c>
      <c r="F1" s="6" t="s">
        <v>9</v>
      </c>
    </row>
    <row r="2" spans="2:6">
      <c r="E2" s="1" t="s">
        <v>43</v>
      </c>
    </row>
    <row r="3" spans="2:6">
      <c r="B3" s="1" t="s">
        <v>42</v>
      </c>
    </row>
    <row r="4" spans="2:6">
      <c r="E4" s="6" t="s">
        <v>10</v>
      </c>
      <c r="F4" s="1" t="s">
        <v>11</v>
      </c>
    </row>
    <row r="6" spans="2:6" ht="12" customHeight="1">
      <c r="B6" s="2"/>
      <c r="C6" s="10"/>
      <c r="D6" s="2"/>
      <c r="E6" s="2"/>
      <c r="F6" s="3" t="s">
        <v>6</v>
      </c>
    </row>
    <row r="7" spans="2:6" ht="18" customHeight="1" thickBot="1">
      <c r="B7" s="43" t="s">
        <v>33</v>
      </c>
      <c r="C7" s="10"/>
      <c r="D7" s="2"/>
      <c r="E7" s="2"/>
      <c r="F7" s="3"/>
    </row>
    <row r="8" spans="2:6" ht="25.2" customHeight="1">
      <c r="B8" s="97" t="s">
        <v>34</v>
      </c>
      <c r="C8" s="98"/>
      <c r="D8" s="99"/>
      <c r="E8" s="44" t="s">
        <v>35</v>
      </c>
      <c r="F8" s="35" t="s">
        <v>36</v>
      </c>
    </row>
    <row r="9" spans="2:6" ht="18" customHeight="1">
      <c r="B9" s="100" t="s">
        <v>37</v>
      </c>
      <c r="C9" s="101"/>
      <c r="D9" s="102"/>
      <c r="E9" s="75">
        <f>+E40</f>
        <v>2000000</v>
      </c>
      <c r="F9" s="39"/>
    </row>
    <row r="10" spans="2:6" ht="18" customHeight="1">
      <c r="B10" s="100" t="s">
        <v>38</v>
      </c>
      <c r="C10" s="101"/>
      <c r="D10" s="102"/>
      <c r="E10" s="41">
        <v>1253000</v>
      </c>
      <c r="F10" s="39"/>
    </row>
    <row r="11" spans="2:6" ht="18" customHeight="1">
      <c r="B11" s="100" t="s">
        <v>39</v>
      </c>
      <c r="C11" s="101"/>
      <c r="D11" s="102"/>
      <c r="E11" s="41">
        <v>0</v>
      </c>
      <c r="F11" s="39"/>
    </row>
    <row r="12" spans="2:6" ht="18" customHeight="1">
      <c r="B12" s="100" t="s">
        <v>40</v>
      </c>
      <c r="C12" s="101"/>
      <c r="D12" s="102"/>
      <c r="E12" s="41">
        <v>0</v>
      </c>
      <c r="F12" s="39"/>
    </row>
    <row r="13" spans="2:6" ht="18" customHeight="1" thickBot="1">
      <c r="B13" s="103" t="s">
        <v>41</v>
      </c>
      <c r="C13" s="104"/>
      <c r="D13" s="105"/>
      <c r="E13" s="73">
        <f>SUM(E9:E12)</f>
        <v>3253000</v>
      </c>
      <c r="F13" s="40"/>
    </row>
    <row r="14" spans="2:6" ht="18" customHeight="1">
      <c r="B14" s="2"/>
      <c r="C14" s="10"/>
      <c r="D14" s="2"/>
      <c r="E14" s="2"/>
      <c r="F14" s="3"/>
    </row>
    <row r="15" spans="2:6" ht="18" customHeight="1" thickBot="1">
      <c r="B15" s="43" t="s">
        <v>32</v>
      </c>
      <c r="C15" s="10"/>
      <c r="D15" s="2"/>
      <c r="E15" s="2"/>
      <c r="F15" s="3"/>
    </row>
    <row r="16" spans="2:6" ht="18" customHeight="1">
      <c r="B16" s="122" t="s">
        <v>0</v>
      </c>
      <c r="C16" s="125" t="s">
        <v>1</v>
      </c>
      <c r="D16" s="126"/>
      <c r="E16" s="5"/>
      <c r="F16" s="127" t="s">
        <v>2</v>
      </c>
    </row>
    <row r="17" spans="2:6" ht="24.9" customHeight="1">
      <c r="B17" s="123"/>
      <c r="C17" s="130" t="s">
        <v>12</v>
      </c>
      <c r="D17" s="7" t="s">
        <v>13</v>
      </c>
      <c r="E17" s="34" t="s">
        <v>14</v>
      </c>
      <c r="F17" s="128"/>
    </row>
    <row r="18" spans="2:6" ht="15" customHeight="1" thickBot="1">
      <c r="B18" s="124"/>
      <c r="C18" s="131"/>
      <c r="D18" s="4" t="s">
        <v>3</v>
      </c>
      <c r="E18" s="77" t="s">
        <v>29</v>
      </c>
      <c r="F18" s="129"/>
    </row>
    <row r="19" spans="2:6" ht="26.4">
      <c r="B19" s="120"/>
      <c r="C19" s="19" t="s">
        <v>15</v>
      </c>
      <c r="D19" s="20">
        <v>200000</v>
      </c>
      <c r="E19" s="20">
        <v>100000</v>
      </c>
      <c r="F19" s="21" t="s">
        <v>83</v>
      </c>
    </row>
    <row r="20" spans="2:6" ht="28.8">
      <c r="B20" s="120"/>
      <c r="C20" s="19" t="s">
        <v>79</v>
      </c>
      <c r="D20" s="20">
        <v>650000</v>
      </c>
      <c r="E20" s="20">
        <v>351000</v>
      </c>
      <c r="F20" s="21" t="s">
        <v>80</v>
      </c>
    </row>
    <row r="21" spans="2:6" ht="18">
      <c r="B21" s="120"/>
      <c r="C21" s="19" t="s">
        <v>78</v>
      </c>
      <c r="D21" s="20">
        <v>460000</v>
      </c>
      <c r="E21" s="20">
        <f t="shared" ref="E21:E25" si="0">IF($F$4="小規模事業者（２/３以内）",ROUNDDOWN(D21*2/3,-3),ROUNDDOWN(D21/2,-3))</f>
        <v>306000</v>
      </c>
      <c r="F21" s="21" t="s">
        <v>81</v>
      </c>
    </row>
    <row r="22" spans="2:6" ht="18">
      <c r="B22" s="120"/>
      <c r="C22" s="19" t="s">
        <v>17</v>
      </c>
      <c r="D22" s="20">
        <v>350000</v>
      </c>
      <c r="E22" s="20">
        <f t="shared" si="0"/>
        <v>233000</v>
      </c>
      <c r="F22" s="21" t="s">
        <v>82</v>
      </c>
    </row>
    <row r="23" spans="2:6" ht="28.8">
      <c r="B23" s="120"/>
      <c r="C23" s="19" t="s">
        <v>18</v>
      </c>
      <c r="D23" s="20">
        <v>150000</v>
      </c>
      <c r="E23" s="20">
        <f t="shared" si="0"/>
        <v>100000</v>
      </c>
      <c r="F23" s="21" t="s">
        <v>30</v>
      </c>
    </row>
    <row r="24" spans="2:6" ht="18">
      <c r="B24" s="120"/>
      <c r="C24" s="19" t="s">
        <v>19</v>
      </c>
      <c r="D24" s="20">
        <v>300000</v>
      </c>
      <c r="E24" s="20">
        <v>150000</v>
      </c>
      <c r="F24" s="21" t="s">
        <v>72</v>
      </c>
    </row>
    <row r="25" spans="2:6" ht="18">
      <c r="B25" s="120"/>
      <c r="C25" s="22"/>
      <c r="D25" s="20"/>
      <c r="E25" s="20">
        <f t="shared" si="0"/>
        <v>0</v>
      </c>
      <c r="F25" s="21"/>
    </row>
    <row r="26" spans="2:6" ht="18.600000000000001" thickBot="1">
      <c r="B26" s="120"/>
      <c r="C26" s="23"/>
      <c r="D26" s="24"/>
      <c r="E26" s="24">
        <f t="shared" ref="E26" si="1">ROUNDDOWN(D26*2/3,-3)</f>
        <v>0</v>
      </c>
      <c r="F26" s="25"/>
    </row>
    <row r="27" spans="2:6" ht="19.2" thickTop="1" thickBot="1">
      <c r="B27" s="121"/>
      <c r="C27" s="11" t="s">
        <v>4</v>
      </c>
      <c r="D27" s="26">
        <f>SUM(D19:D26)</f>
        <v>2110000</v>
      </c>
      <c r="E27" s="26">
        <f>SUM(E19:E26)</f>
        <v>1240000</v>
      </c>
      <c r="F27" s="27"/>
    </row>
    <row r="28" spans="2:6" ht="18">
      <c r="B28" s="134" t="s">
        <v>5</v>
      </c>
      <c r="C28" s="16" t="s">
        <v>20</v>
      </c>
      <c r="D28" s="17">
        <v>280000</v>
      </c>
      <c r="E28" s="17">
        <f t="shared" ref="E28:E35" si="2">IF($F$4="小規模事業者（２/３以内）",ROUNDDOWN(D28*2/3,-3),ROUNDDOWN(D28/2,-3))</f>
        <v>186000</v>
      </c>
      <c r="F28" s="18" t="s">
        <v>31</v>
      </c>
    </row>
    <row r="29" spans="2:6" ht="18">
      <c r="B29" s="135"/>
      <c r="C29" s="19" t="s">
        <v>21</v>
      </c>
      <c r="D29" s="20">
        <v>120000</v>
      </c>
      <c r="E29" s="20">
        <f t="shared" si="2"/>
        <v>80000</v>
      </c>
      <c r="F29" s="21" t="s">
        <v>77</v>
      </c>
    </row>
    <row r="30" spans="2:6" ht="18">
      <c r="B30" s="135"/>
      <c r="C30" s="19" t="s">
        <v>15</v>
      </c>
      <c r="D30" s="20">
        <v>26000</v>
      </c>
      <c r="E30" s="20">
        <f t="shared" si="2"/>
        <v>17000</v>
      </c>
      <c r="F30" s="21" t="s">
        <v>85</v>
      </c>
    </row>
    <row r="31" spans="2:6" ht="18">
      <c r="B31" s="135"/>
      <c r="C31" s="19" t="s">
        <v>16</v>
      </c>
      <c r="D31" s="20">
        <v>207000</v>
      </c>
      <c r="E31" s="20">
        <f t="shared" si="2"/>
        <v>138000</v>
      </c>
      <c r="F31" s="21" t="s">
        <v>84</v>
      </c>
    </row>
    <row r="32" spans="2:6" ht="18">
      <c r="B32" s="135"/>
      <c r="C32" s="19" t="s">
        <v>22</v>
      </c>
      <c r="D32" s="20">
        <v>10000</v>
      </c>
      <c r="E32" s="20">
        <f t="shared" si="2"/>
        <v>6000</v>
      </c>
      <c r="F32" s="21" t="s">
        <v>76</v>
      </c>
    </row>
    <row r="33" spans="2:6" ht="18">
      <c r="B33" s="135"/>
      <c r="C33" s="19" t="s">
        <v>23</v>
      </c>
      <c r="D33" s="20">
        <v>500000</v>
      </c>
      <c r="E33" s="20">
        <f t="shared" si="2"/>
        <v>333000</v>
      </c>
      <c r="F33" s="21"/>
    </row>
    <row r="34" spans="2:6" ht="18">
      <c r="B34" s="135"/>
      <c r="C34" s="22"/>
      <c r="D34" s="20"/>
      <c r="E34" s="20">
        <f t="shared" si="2"/>
        <v>0</v>
      </c>
      <c r="F34" s="21"/>
    </row>
    <row r="35" spans="2:6" ht="18.600000000000001" thickBot="1">
      <c r="B35" s="136"/>
      <c r="C35" s="23"/>
      <c r="D35" s="24"/>
      <c r="E35" s="24">
        <f t="shared" si="2"/>
        <v>0</v>
      </c>
      <c r="F35" s="25"/>
    </row>
    <row r="36" spans="2:6" ht="9.9" customHeight="1">
      <c r="B36" s="8"/>
      <c r="C36" s="12"/>
      <c r="D36" s="28"/>
      <c r="E36" s="29" t="s">
        <v>26</v>
      </c>
      <c r="F36" s="30"/>
    </row>
    <row r="37" spans="2:6" ht="18.600000000000001" thickBot="1">
      <c r="B37" s="14"/>
      <c r="C37" s="13" t="s">
        <v>4</v>
      </c>
      <c r="D37" s="26">
        <f>SUM(D28:D35)</f>
        <v>1143000</v>
      </c>
      <c r="E37" s="26">
        <f>SUM(E28:E35)</f>
        <v>760000</v>
      </c>
      <c r="F37" s="31"/>
    </row>
    <row r="38" spans="2:6" ht="18.600000000000001" thickBot="1">
      <c r="B38" s="137" t="s">
        <v>27</v>
      </c>
      <c r="C38" s="138"/>
      <c r="D38" s="37">
        <f>+D27+D37</f>
        <v>3253000</v>
      </c>
      <c r="E38" s="37">
        <f>+E27+E37</f>
        <v>2000000</v>
      </c>
      <c r="F38" s="38"/>
    </row>
    <row r="39" spans="2:6" ht="18">
      <c r="B39" s="132" t="s">
        <v>24</v>
      </c>
      <c r="C39" s="133"/>
      <c r="D39" s="36">
        <v>0</v>
      </c>
      <c r="E39" s="36" t="s">
        <v>25</v>
      </c>
      <c r="F39" s="32"/>
    </row>
    <row r="40" spans="2:6" ht="18.600000000000001" thickBot="1">
      <c r="B40" s="118" t="s">
        <v>28</v>
      </c>
      <c r="C40" s="119"/>
      <c r="D40" s="74">
        <f>SUM(D38:D39)</f>
        <v>3253000</v>
      </c>
      <c r="E40" s="76">
        <f>SUM(E27,E37)</f>
        <v>2000000</v>
      </c>
      <c r="F40" s="33"/>
    </row>
  </sheetData>
  <mergeCells count="15">
    <mergeCell ref="F16:F18"/>
    <mergeCell ref="C17:C18"/>
    <mergeCell ref="B39:C39"/>
    <mergeCell ref="B28:B35"/>
    <mergeCell ref="B38:C38"/>
    <mergeCell ref="B40:C40"/>
    <mergeCell ref="B8:D8"/>
    <mergeCell ref="B9:D9"/>
    <mergeCell ref="B10:D10"/>
    <mergeCell ref="B11:D11"/>
    <mergeCell ref="B12:D12"/>
    <mergeCell ref="B13:D13"/>
    <mergeCell ref="B19:B27"/>
    <mergeCell ref="B16:B18"/>
    <mergeCell ref="C16:D16"/>
  </mergeCells>
  <phoneticPr fontId="2"/>
  <dataValidations count="1">
    <dataValidation type="list" allowBlank="1" showInputMessage="1" showErrorMessage="1" sqref="F4" xr:uid="{E26F3A9C-01E1-476F-B18A-B3EA7669D466}">
      <formula1>"小規模事業者（２/３以内）,中小企業者（小規模事業者を除く）（１/２以内）"</formula1>
    </dataValidation>
  </dataValidations>
  <pageMargins left="0.59055118110236227" right="0.59055118110236227" top="0.59055118110236227" bottom="0.59055118110236227" header="0.31496062992125984" footer="0.31496062992125984"/>
  <pageSetup paperSize="9" scale="86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cb403c3-c832-4be5-956b-0918ad36989e">
      <Terms xmlns="http://schemas.microsoft.com/office/infopath/2007/PartnerControls"/>
    </lcf76f155ced4ddcb4097134ff3c332f>
    <TaxCatchAll xmlns="9a660ead-5f80-44cf-8fc2-11006846d67d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B2EA1C9C6EF50E4A823B3FCDD10F3260" ma:contentTypeVersion="14" ma:contentTypeDescription="新しいドキュメントを作成します。" ma:contentTypeScope="" ma:versionID="4d0eb77409e4b33fdd8df8d3b3050bd6">
  <xsd:schema xmlns:xsd="http://www.w3.org/2001/XMLSchema" xmlns:xs="http://www.w3.org/2001/XMLSchema" xmlns:p="http://schemas.microsoft.com/office/2006/metadata/properties" xmlns:ns2="0cb403c3-c832-4be5-956b-0918ad36989e" xmlns:ns3="9a660ead-5f80-44cf-8fc2-11006846d67d" targetNamespace="http://schemas.microsoft.com/office/2006/metadata/properties" ma:root="true" ma:fieldsID="408abfef93417edc6568c31c55a98aa6" ns2:_="" ns3:_="">
    <xsd:import namespace="0cb403c3-c832-4be5-956b-0918ad36989e"/>
    <xsd:import namespace="9a660ead-5f80-44cf-8fc2-11006846d67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b403c3-c832-4be5-956b-0918ad36989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画像タグ" ma:readOnly="false" ma:fieldId="{5cf76f15-5ced-4ddc-b409-7134ff3c332f}" ma:taxonomyMulti="true" ma:sspId="51f26924-9e55-435e-a7c1-0d64066aa49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660ead-5f80-44cf-8fc2-11006846d67d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f0b57778-670c-45c5-9e18-ac3abe660852}" ma:internalName="TaxCatchAll" ma:showField="CatchAllData" ma:web="9a660ead-5f80-44cf-8fc2-11006846d67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883A7E5-D3FE-48FB-AB97-602B3F22BD1A}">
  <ds:schemaRefs>
    <ds:schemaRef ds:uri="http://schemas.microsoft.com/office/2006/metadata/properties"/>
    <ds:schemaRef ds:uri="http://schemas.microsoft.com/office/infopath/2007/PartnerControls"/>
    <ds:schemaRef ds:uri="0cb403c3-c832-4be5-956b-0918ad36989e"/>
    <ds:schemaRef ds:uri="9a660ead-5f80-44cf-8fc2-11006846d67d"/>
  </ds:schemaRefs>
</ds:datastoreItem>
</file>

<file path=customXml/itemProps2.xml><?xml version="1.0" encoding="utf-8"?>
<ds:datastoreItem xmlns:ds="http://schemas.openxmlformats.org/officeDocument/2006/customXml" ds:itemID="{F5677CBD-1493-4E5C-B489-FEA063FCD23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1B789D1-3494-43D9-BE2C-C33C795C02B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b403c3-c832-4be5-956b-0918ad36989e"/>
    <ds:schemaRef ds:uri="9a660ead-5f80-44cf-8fc2-11006846d67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様式</vt:lpstr>
      <vt:lpstr>記載例</vt:lpstr>
      <vt:lpstr>記載例!Print_Area</vt:lpstr>
      <vt:lpstr>様式!Print_Area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2026-07-28T06:52:58Z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0x010100B2EA1C9C6EF50E4A823B3FCDD10F3260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</Properties>
</file>